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rahofer\Desktop\"/>
    </mc:Choice>
  </mc:AlternateContent>
  <bookViews>
    <workbookView xWindow="0" yWindow="0" windowWidth="28800" windowHeight="12590" tabRatio="685"/>
  </bookViews>
  <sheets>
    <sheet name="Zusammenfassung" sheetId="1" r:id="rId1"/>
    <sheet name="Einnahmen &amp; Ausgaben" sheetId="2" r:id="rId2"/>
    <sheet name="ANLAGE 1 Personal" sheetId="6" r:id="rId3"/>
    <sheet name="ANLAGE 2 Aufwand" sheetId="7" r:id="rId4"/>
    <sheet name="ANLAGE 3 Statistik und JAB" sheetId="9" r:id="rId5"/>
    <sheet name="ANLAGE 4 Förderungen" sheetId="10" r:id="rId6"/>
    <sheet name="ANLAGE 5 Gender" sheetId="8" r:id="rId7"/>
    <sheet name="Anlage 6 Ergänzende Fragen" sheetId="11" r:id="rId8"/>
  </sheets>
  <definedNames>
    <definedName name="_xlnm.Print_Area" localSheetId="2">'ANLAGE 1 Personal'!$A$1:$G$74</definedName>
    <definedName name="_xlnm.Print_Area" localSheetId="3">'ANLAGE 2 Aufwand'!$A$1:$E$63</definedName>
    <definedName name="_xlnm.Print_Area" localSheetId="6">'ANLAGE 5 Gender'!$A$1:$M$9</definedName>
    <definedName name="_xlnm.Print_Area" localSheetId="1">'Einnahmen &amp; Ausgaben'!$A$1:$G$220</definedName>
    <definedName name="_xlnm.Print_Area" localSheetId="0">Zusammenfassung!$A$1:$I$40</definedName>
  </definedNames>
  <calcPr calcId="162913" iterate="1" iterateCount="101" iterateDelta="0.1"/>
</workbook>
</file>

<file path=xl/calcChain.xml><?xml version="1.0" encoding="utf-8"?>
<calcChain xmlns="http://schemas.openxmlformats.org/spreadsheetml/2006/main">
  <c r="I6" i="8" l="1"/>
  <c r="I5" i="8"/>
  <c r="F19" i="10" l="1"/>
  <c r="C5" i="8" l="1"/>
  <c r="J5" i="8" l="1"/>
  <c r="L5" i="8" l="1"/>
  <c r="E148" i="2"/>
  <c r="I6" i="1" l="1"/>
  <c r="I5" i="1"/>
  <c r="I4" i="1"/>
  <c r="G38" i="1" l="1"/>
  <c r="D5" i="8" l="1"/>
  <c r="E5" i="8"/>
  <c r="F5" i="8"/>
  <c r="C6" i="8"/>
  <c r="D6" i="8"/>
  <c r="E6" i="8"/>
  <c r="F6" i="8"/>
  <c r="K5" i="8"/>
  <c r="J6" i="8"/>
  <c r="K6" i="8"/>
  <c r="L6" i="8"/>
  <c r="E102" i="2" l="1"/>
  <c r="E101" i="2"/>
  <c r="E100" i="2"/>
  <c r="E99" i="2"/>
  <c r="E98" i="2"/>
  <c r="E97" i="2"/>
  <c r="E94" i="2"/>
  <c r="E93" i="2"/>
  <c r="E92" i="2"/>
  <c r="E91" i="2"/>
  <c r="E90" i="2"/>
  <c r="E89" i="2"/>
  <c r="E6" i="2"/>
  <c r="E7" i="2"/>
  <c r="E8" i="2"/>
  <c r="E9" i="2"/>
  <c r="E10" i="2"/>
  <c r="E11" i="2"/>
  <c r="E12" i="2"/>
  <c r="E13" i="2"/>
  <c r="E14" i="2"/>
  <c r="E15" i="2"/>
  <c r="E16" i="2"/>
  <c r="E17" i="2"/>
  <c r="E18" i="2"/>
  <c r="E19" i="2"/>
  <c r="E20" i="2"/>
  <c r="E21" i="2"/>
  <c r="E22" i="2"/>
  <c r="E23" i="2"/>
  <c r="E24" i="2"/>
  <c r="E29" i="2"/>
  <c r="E30" i="2"/>
  <c r="E31" i="2"/>
  <c r="E32" i="2"/>
  <c r="E33" i="2"/>
  <c r="E34" i="2"/>
  <c r="E47" i="2"/>
  <c r="E48" i="2"/>
  <c r="E49" i="2"/>
  <c r="E50" i="2"/>
  <c r="E51" i="2"/>
  <c r="E52" i="2"/>
  <c r="E53" i="2"/>
  <c r="E54" i="2"/>
  <c r="E55" i="2"/>
  <c r="E60" i="2"/>
  <c r="E61" i="2"/>
  <c r="E62" i="2"/>
  <c r="E63" i="2"/>
  <c r="E64" i="2"/>
  <c r="E70" i="2"/>
  <c r="E71" i="2"/>
  <c r="E72" i="2"/>
  <c r="E73" i="2"/>
  <c r="E74" i="2"/>
  <c r="E75" i="2"/>
  <c r="E76" i="2"/>
  <c r="G15" i="10"/>
  <c r="G19" i="10" s="1"/>
  <c r="C15" i="10"/>
  <c r="C19" i="10" s="1"/>
  <c r="D15" i="10"/>
  <c r="D19" i="10" s="1"/>
  <c r="E15" i="10"/>
  <c r="E19" i="10" s="1"/>
  <c r="F15" i="10"/>
  <c r="B15" i="10"/>
  <c r="E61" i="7"/>
  <c r="E33" i="7"/>
  <c r="E24" i="7"/>
  <c r="E18" i="7"/>
  <c r="C11" i="6" l="1"/>
  <c r="G103" i="2"/>
  <c r="E103" i="2"/>
  <c r="G95" i="2"/>
  <c r="G25" i="2" l="1"/>
  <c r="F35" i="1" l="1"/>
  <c r="F39" i="1"/>
  <c r="G26" i="1" l="1"/>
  <c r="G27" i="1"/>
  <c r="G28" i="1"/>
  <c r="G29" i="1"/>
  <c r="G30" i="1"/>
  <c r="G31" i="1"/>
  <c r="G32" i="1"/>
  <c r="G33" i="1"/>
  <c r="G34" i="1"/>
  <c r="C7" i="7" l="1"/>
  <c r="B19" i="10" l="1"/>
  <c r="F17" i="9" l="1"/>
  <c r="G16" i="9" s="1"/>
  <c r="D17" i="9"/>
  <c r="B17" i="9"/>
  <c r="C15" i="9" s="1"/>
  <c r="F26" i="9"/>
  <c r="G24" i="9" s="1"/>
  <c r="D26" i="9"/>
  <c r="E23" i="9" s="1"/>
  <c r="B26" i="9"/>
  <c r="C25" i="9" s="1"/>
  <c r="E16" i="9" l="1"/>
  <c r="E14" i="9"/>
  <c r="E25" i="9"/>
  <c r="C23" i="9"/>
  <c r="C13" i="9"/>
  <c r="C22" i="9"/>
  <c r="E22" i="9"/>
  <c r="C24" i="9"/>
  <c r="E13" i="9"/>
  <c r="E24" i="9"/>
  <c r="C14" i="9"/>
  <c r="G22" i="9"/>
  <c r="E15" i="9"/>
  <c r="G25" i="9"/>
  <c r="G23" i="9"/>
  <c r="G15" i="9"/>
  <c r="C16" i="9"/>
  <c r="G13" i="9"/>
  <c r="G14" i="9"/>
  <c r="I7" i="1"/>
  <c r="H7" i="1"/>
  <c r="H6" i="1"/>
  <c r="H5" i="1"/>
  <c r="C26" i="9" l="1"/>
  <c r="C17" i="9"/>
  <c r="E26" i="9"/>
  <c r="E17" i="9"/>
  <c r="M6" i="8"/>
  <c r="M5" i="8"/>
  <c r="G17" i="9"/>
  <c r="G26" i="9"/>
  <c r="F8" i="9"/>
  <c r="G4" i="9" s="1"/>
  <c r="D8" i="9"/>
  <c r="E6" i="9" s="1"/>
  <c r="B8" i="9"/>
  <c r="C5" i="9" s="1"/>
  <c r="I7" i="8" l="1"/>
  <c r="J7" i="8"/>
  <c r="J8" i="8"/>
  <c r="I12" i="1" s="1"/>
  <c r="K8" i="8"/>
  <c r="I13" i="1" s="1"/>
  <c r="L8" i="8"/>
  <c r="I14" i="1" s="1"/>
  <c r="I8" i="8"/>
  <c r="I11" i="1" s="1"/>
  <c r="L7" i="8"/>
  <c r="K7" i="8"/>
  <c r="E4" i="9"/>
  <c r="G7" i="9"/>
  <c r="E5" i="9"/>
  <c r="G6" i="9"/>
  <c r="G5" i="9"/>
  <c r="E7" i="9"/>
  <c r="C4" i="9"/>
  <c r="C7" i="9"/>
  <c r="C6" i="9"/>
  <c r="E64" i="6"/>
  <c r="C64" i="6"/>
  <c r="M7" i="8" l="1"/>
  <c r="C8" i="9"/>
  <c r="G8" i="9"/>
  <c r="E8" i="9"/>
  <c r="G178" i="2" l="1"/>
  <c r="E177" i="2"/>
  <c r="E176" i="2"/>
  <c r="E175" i="2"/>
  <c r="E174" i="2"/>
  <c r="E108" i="2"/>
  <c r="E120" i="2"/>
  <c r="E119" i="2"/>
  <c r="E125" i="2" s="1"/>
  <c r="E142" i="2"/>
  <c r="E196" i="2"/>
  <c r="E185" i="2"/>
  <c r="E187" i="2"/>
  <c r="E188" i="2"/>
  <c r="E189" i="2"/>
  <c r="E209" i="2"/>
  <c r="C18" i="7"/>
  <c r="G25" i="1"/>
  <c r="C38" i="6"/>
  <c r="C66" i="6" s="1"/>
  <c r="C7" i="6"/>
  <c r="C45" i="6"/>
  <c r="C54" i="6"/>
  <c r="E38" i="6"/>
  <c r="E66" i="6" s="1"/>
  <c r="E7" i="6"/>
  <c r="E11" i="6"/>
  <c r="E45" i="6"/>
  <c r="E54" i="6"/>
  <c r="C33" i="7"/>
  <c r="E182" i="2" s="1"/>
  <c r="C61" i="7"/>
  <c r="E183" i="2" s="1"/>
  <c r="C24" i="7"/>
  <c r="E184" i="2" s="1"/>
  <c r="G182" i="2"/>
  <c r="G183" i="2"/>
  <c r="G184" i="2"/>
  <c r="E7" i="7"/>
  <c r="H4" i="1"/>
  <c r="G56" i="2"/>
  <c r="G65" i="2"/>
  <c r="E79" i="2"/>
  <c r="E80" i="2"/>
  <c r="E81" i="2"/>
  <c r="E83" i="2"/>
  <c r="E84" i="2"/>
  <c r="E85" i="2"/>
  <c r="E86" i="2"/>
  <c r="G77" i="2"/>
  <c r="G87" i="2"/>
  <c r="E109" i="2"/>
  <c r="E110" i="2"/>
  <c r="E111" i="2"/>
  <c r="E112" i="2"/>
  <c r="E113" i="2"/>
  <c r="E114" i="2"/>
  <c r="G115" i="2"/>
  <c r="E121" i="2"/>
  <c r="E122" i="2"/>
  <c r="E123" i="2"/>
  <c r="E124" i="2"/>
  <c r="G125" i="2"/>
  <c r="E129" i="2"/>
  <c r="E130" i="2"/>
  <c r="E131" i="2"/>
  <c r="E132" i="2"/>
  <c r="E133" i="2"/>
  <c r="E134" i="2"/>
  <c r="E135" i="2"/>
  <c r="E136" i="2"/>
  <c r="E137" i="2"/>
  <c r="E138" i="2"/>
  <c r="E139" i="2"/>
  <c r="E140" i="2"/>
  <c r="E141" i="2"/>
  <c r="E143" i="2"/>
  <c r="E144" i="2"/>
  <c r="E145" i="2"/>
  <c r="E146" i="2"/>
  <c r="E147" i="2"/>
  <c r="G148" i="2"/>
  <c r="E152" i="2"/>
  <c r="E153" i="2"/>
  <c r="E154" i="2"/>
  <c r="E155" i="2"/>
  <c r="E156" i="2"/>
  <c r="E157" i="2"/>
  <c r="E158" i="2"/>
  <c r="G159" i="2"/>
  <c r="E168" i="2"/>
  <c r="E169" i="2"/>
  <c r="E170" i="2"/>
  <c r="E171" i="2"/>
  <c r="E162" i="2"/>
  <c r="E163" i="2"/>
  <c r="E164" i="2"/>
  <c r="E165" i="2"/>
  <c r="G172" i="2"/>
  <c r="G166" i="2"/>
  <c r="E186" i="2"/>
  <c r="E190" i="2"/>
  <c r="E191" i="2"/>
  <c r="E192" i="2"/>
  <c r="E193" i="2"/>
  <c r="E194" i="2"/>
  <c r="E195" i="2"/>
  <c r="E197" i="2"/>
  <c r="E198" i="2"/>
  <c r="E199" i="2"/>
  <c r="E200" i="2"/>
  <c r="E201" i="2"/>
  <c r="E202" i="2"/>
  <c r="E211" i="2"/>
  <c r="E212" i="2"/>
  <c r="E213" i="2"/>
  <c r="E214" i="2"/>
  <c r="E215" i="2"/>
  <c r="E216" i="2"/>
  <c r="G210" i="2"/>
  <c r="G35" i="2"/>
  <c r="E35" i="1"/>
  <c r="E40" i="1" s="1"/>
  <c r="F40" i="1"/>
  <c r="E159" i="2" l="1"/>
  <c r="E203" i="2"/>
  <c r="E210" i="2"/>
  <c r="E217" i="2" s="1"/>
  <c r="C63" i="7"/>
  <c r="G209" i="2"/>
  <c r="E63" i="7"/>
  <c r="E42" i="2"/>
  <c r="E43" i="2" s="1"/>
  <c r="G42" i="2"/>
  <c r="G43" i="2" s="1"/>
  <c r="G179" i="2"/>
  <c r="I37" i="1"/>
  <c r="G37" i="2"/>
  <c r="G5" i="8"/>
  <c r="G6" i="8"/>
  <c r="G35" i="1"/>
  <c r="M8" i="8"/>
  <c r="E178" i="2"/>
  <c r="I38" i="1"/>
  <c r="E115" i="2"/>
  <c r="E56" i="2"/>
  <c r="E166" i="2"/>
  <c r="G104" i="2"/>
  <c r="E87" i="2"/>
  <c r="E95" i="2"/>
  <c r="E65" i="2"/>
  <c r="E25" i="2"/>
  <c r="G37" i="1" s="1"/>
  <c r="E35" i="2"/>
  <c r="E172" i="2"/>
  <c r="E77" i="2"/>
  <c r="G217" i="2"/>
  <c r="G203" i="2"/>
  <c r="E220" i="2" l="1"/>
  <c r="E37" i="2"/>
  <c r="C8" i="8"/>
  <c r="H11" i="1" s="1"/>
  <c r="D8" i="8"/>
  <c r="H12" i="1" s="1"/>
  <c r="D7" i="8"/>
  <c r="C7" i="8"/>
  <c r="G7" i="8" s="1"/>
  <c r="G220" i="2"/>
  <c r="I20" i="1" s="1"/>
  <c r="I39" i="1"/>
  <c r="F7" i="8"/>
  <c r="E7" i="8"/>
  <c r="F8" i="8"/>
  <c r="H14" i="1" s="1"/>
  <c r="E8" i="8"/>
  <c r="H13" i="1" s="1"/>
  <c r="I35" i="1"/>
  <c r="E179" i="2"/>
  <c r="E104" i="2"/>
  <c r="G20" i="1" l="1"/>
  <c r="G39" i="1"/>
  <c r="G40" i="1" s="1"/>
  <c r="G8" i="8"/>
  <c r="I40" i="1"/>
  <c r="D30" i="1" l="1"/>
  <c r="D29" i="1"/>
  <c r="D31" i="1"/>
  <c r="D27" i="1"/>
  <c r="D37" i="1"/>
  <c r="D34" i="1"/>
  <c r="D28" i="1"/>
  <c r="D26" i="1"/>
  <c r="D33" i="1"/>
  <c r="D38" i="1"/>
  <c r="D25" i="1"/>
  <c r="D32" i="1"/>
  <c r="D35" i="1" l="1"/>
  <c r="D39" i="1"/>
  <c r="D40" i="1" l="1"/>
</calcChain>
</file>

<file path=xl/sharedStrings.xml><?xml version="1.0" encoding="utf-8"?>
<sst xmlns="http://schemas.openxmlformats.org/spreadsheetml/2006/main" count="458" uniqueCount="245">
  <si>
    <t>Prozentanteil Löhne Gehälter Honorare</t>
  </si>
  <si>
    <t>Prozentanteil Beschäftigung</t>
  </si>
  <si>
    <t>Gesamt</t>
  </si>
  <si>
    <t>Summe Gehälter Löhne Honorare Frauen</t>
  </si>
  <si>
    <t>Beschäftigte</t>
  </si>
  <si>
    <t>Refundierung Verleihfilmtransporte</t>
  </si>
  <si>
    <t>Tourismusabgabe</t>
  </si>
  <si>
    <t>Weiterverrechnung Reinigungskosten</t>
  </si>
  <si>
    <t>Wirtschaftsprüfung</t>
  </si>
  <si>
    <t>Miete Kopierer</t>
  </si>
  <si>
    <t xml:space="preserve">Versicherungen </t>
  </si>
  <si>
    <t xml:space="preserve">Gesamtsumme Verwaltungsaufwand </t>
  </si>
  <si>
    <t>Gebühren</t>
  </si>
  <si>
    <t>Mitgliedsbeiträge</t>
  </si>
  <si>
    <t>Veranstaltung</t>
  </si>
  <si>
    <t>Filmmieten</t>
  </si>
  <si>
    <t xml:space="preserve">AKM </t>
  </si>
  <si>
    <t>Abgaben</t>
  </si>
  <si>
    <t>Kalkulation</t>
  </si>
  <si>
    <t>Förderungen</t>
  </si>
  <si>
    <t>eingereicht</t>
  </si>
  <si>
    <t>Gesamteinnahmen</t>
  </si>
  <si>
    <t>Anteil %</t>
  </si>
  <si>
    <t>Summe Förderungen</t>
  </si>
  <si>
    <t>Erlöse</t>
  </si>
  <si>
    <t>Kartenrohlinge Ticketing</t>
  </si>
  <si>
    <t xml:space="preserve">Plakate Druck </t>
  </si>
  <si>
    <t xml:space="preserve">Plakate Grafik </t>
  </si>
  <si>
    <t>Instandhaltung</t>
  </si>
  <si>
    <t>Reisekosten</t>
  </si>
  <si>
    <t>Versand</t>
  </si>
  <si>
    <t>Vorstellungen</t>
  </si>
  <si>
    <t>Kalkulation erstellt am</t>
  </si>
  <si>
    <t>Anzahl Filme</t>
  </si>
  <si>
    <t>Verkaufte Karten Kino</t>
  </si>
  <si>
    <t>Vorführungen</t>
  </si>
  <si>
    <t>Honorar Technik</t>
  </si>
  <si>
    <t>Miete Licht/Ton</t>
  </si>
  <si>
    <t xml:space="preserve">Inserate </t>
  </si>
  <si>
    <t>Erlöse Verleih</t>
  </si>
  <si>
    <t>Wareneinsatz Merchandising</t>
  </si>
  <si>
    <t>Wareneinsatz Lebensmittel</t>
  </si>
  <si>
    <t>Wareneinsatz Alkoholfreie Getränke</t>
  </si>
  <si>
    <t>Wareneinsatz Alkoholische Getränke</t>
  </si>
  <si>
    <t>Programmzeitschrift Grafik</t>
  </si>
  <si>
    <t>Programmzeitschrift Druck</t>
  </si>
  <si>
    <t>Programmzeitschrift Postversand</t>
  </si>
  <si>
    <t>Programmzeitschrift Verteilung /Affichierg.</t>
  </si>
  <si>
    <t>Plakate Affichierung</t>
  </si>
  <si>
    <t>Miete Kino/s</t>
  </si>
  <si>
    <t>Genderkennzahlen Personalaufwand</t>
  </si>
  <si>
    <t>Frauen</t>
  </si>
  <si>
    <t>Männer</t>
  </si>
  <si>
    <t>Löhne Gehälter Honorare</t>
  </si>
  <si>
    <t>Gehälter Kino</t>
  </si>
  <si>
    <t>Sonderzahlungen</t>
  </si>
  <si>
    <t xml:space="preserve">Lohnnebenkosten </t>
  </si>
  <si>
    <t>Fixangestellte</t>
  </si>
  <si>
    <t>Löhne</t>
  </si>
  <si>
    <t>Rechts &amp; Beratungsaufwand</t>
  </si>
  <si>
    <t>Weiterverrechnung Betriebskosten</t>
  </si>
  <si>
    <t>Aufwandsersatz</t>
  </si>
  <si>
    <t>Programmzeitschriften</t>
    <phoneticPr fontId="2" type="noConversion"/>
  </si>
  <si>
    <t>Miete Pacht Sachaufwand</t>
    <phoneticPr fontId="2" type="noConversion"/>
  </si>
  <si>
    <t>Wartung Instandhaltung</t>
    <phoneticPr fontId="2" type="noConversion"/>
  </si>
  <si>
    <t>Wartung Kino Technik</t>
  </si>
  <si>
    <t>Rechts- &amp; Beratungsaufwand</t>
    <phoneticPr fontId="2" type="noConversion"/>
  </si>
  <si>
    <t>EDV und Telefon</t>
    <phoneticPr fontId="2" type="noConversion"/>
  </si>
  <si>
    <t>Energie Kinos</t>
  </si>
  <si>
    <t>Energie Büro</t>
  </si>
  <si>
    <t>Gerätemiete</t>
  </si>
  <si>
    <t>Reinigung</t>
  </si>
  <si>
    <t>Maschinenmiete</t>
  </si>
  <si>
    <t>Lustbarkeitsabgabe</t>
  </si>
  <si>
    <t>Kammerumlage</t>
  </si>
  <si>
    <t>Internet</t>
  </si>
  <si>
    <t>Porto</t>
  </si>
  <si>
    <t xml:space="preserve">Filmtransporte Kino </t>
  </si>
  <si>
    <t>Bankspesen</t>
  </si>
  <si>
    <t>Zinsaufwand</t>
  </si>
  <si>
    <t xml:space="preserve">Werbung Marketing Pesse </t>
  </si>
  <si>
    <t>Medienbeobachtung</t>
  </si>
  <si>
    <t>Presseaussendungen APA OTS</t>
  </si>
  <si>
    <t>Grafiker Inserate</t>
  </si>
  <si>
    <t>Drucksorten</t>
  </si>
  <si>
    <t>Inserate Tageszeitungen regional Kino allg</t>
  </si>
  <si>
    <t>Inserate Tageszeitungen national Kino allg</t>
  </si>
  <si>
    <t>Reisekosten Festivals</t>
  </si>
  <si>
    <t>Repräsentationskosten</t>
  </si>
  <si>
    <t>Personalkosten</t>
  </si>
  <si>
    <t>Erlöse Filmmieten</t>
  </si>
  <si>
    <t>Erlöse Inserate</t>
  </si>
  <si>
    <t>Erlöse Kinoreklame</t>
  </si>
  <si>
    <t>Summe Gehälter Löhne Honorare Männer</t>
    <phoneticPr fontId="2" type="noConversion"/>
  </si>
  <si>
    <t>Kooperationen</t>
  </si>
  <si>
    <t>Beamer</t>
  </si>
  <si>
    <t>Lizenzen</t>
  </si>
  <si>
    <t>Kopien</t>
  </si>
  <si>
    <t>Untertitelung</t>
  </si>
  <si>
    <t>Sachaufwand</t>
  </si>
  <si>
    <t>von</t>
  </si>
  <si>
    <t>Gebühren Anmeldung</t>
  </si>
  <si>
    <t>Künstlerische Leitung</t>
  </si>
  <si>
    <t>Sonderzahlungen Gesamt</t>
  </si>
  <si>
    <t>Personalaufwand</t>
  </si>
  <si>
    <t>Steuerberatung</t>
  </si>
  <si>
    <t>Lohnverrechnung</t>
  </si>
  <si>
    <t>Aus- und Fortbildung</t>
  </si>
  <si>
    <t>Sonstiger Sachaufwand</t>
  </si>
  <si>
    <t>Gehälter %</t>
  </si>
  <si>
    <t>Europa Cinemas</t>
  </si>
  <si>
    <t>Erlöse Kinogutscheine</t>
  </si>
  <si>
    <t>Post und Telekommunikation</t>
  </si>
  <si>
    <t>Büro und Verwaltungsaufwand</t>
  </si>
  <si>
    <t>Werbeaufwand Gesamt</t>
  </si>
  <si>
    <t>Erlöse Buffet</t>
  </si>
  <si>
    <t>Sonstige Erlöse</t>
  </si>
  <si>
    <t>Erlöse Folder</t>
  </si>
  <si>
    <t>Reisekosten Fachmessen</t>
  </si>
  <si>
    <t>Kalkulierte Einnahmen/Ausgaben</t>
  </si>
  <si>
    <t xml:space="preserve">Kartenverkauf </t>
  </si>
  <si>
    <t>Erlöse Kinovermietung</t>
  </si>
  <si>
    <t>Filmtransporte Veranstaltung</t>
  </si>
  <si>
    <t>Titel</t>
  </si>
  <si>
    <t>Anlage 1 ausfüllen</t>
  </si>
  <si>
    <t>Anlage 2 ausfüllen</t>
  </si>
  <si>
    <t>Anzahl</t>
  </si>
  <si>
    <t>Betrag</t>
  </si>
  <si>
    <t>Monate</t>
  </si>
  <si>
    <t>Betriebskosten Kino inkl. Energie</t>
  </si>
  <si>
    <t>Telefonkosten, siehe Anlage 2</t>
  </si>
  <si>
    <t>Inserate Magazin</t>
  </si>
  <si>
    <t>Inserate national Veranstaltung</t>
  </si>
  <si>
    <t>Inserate regionale Veranstaltung</t>
  </si>
  <si>
    <t>Miete Büro/s</t>
  </si>
  <si>
    <t>Name, Stundenumfang</t>
  </si>
  <si>
    <t>Freiwilliger Sozialaufwand</t>
  </si>
  <si>
    <t>Abfertigung, freiwilliger Sozialaufwand</t>
  </si>
  <si>
    <t>Kaufmännische Leitung</t>
  </si>
  <si>
    <t>Verwaltungsaufwand</t>
  </si>
  <si>
    <t>Wartung</t>
  </si>
  <si>
    <t>Kleinmaterial</t>
  </si>
  <si>
    <t>Investition</t>
  </si>
  <si>
    <t>Rechts- und Beratungsaufwand</t>
  </si>
  <si>
    <t>Gender-Budgeting</t>
  </si>
  <si>
    <t>Ausgaben</t>
  </si>
  <si>
    <t>Finanzierung</t>
  </si>
  <si>
    <t>Kooperationsprojekt 1</t>
  </si>
  <si>
    <t>Kooperationsprojekt 2</t>
  </si>
  <si>
    <t>Abfertigungsansprüche</t>
  </si>
  <si>
    <t>Weiteres Personal (nur angestelltes)</t>
  </si>
  <si>
    <t>Honorare</t>
  </si>
  <si>
    <t>Gesamtsumme Personalkosten</t>
  </si>
  <si>
    <t>Divers</t>
  </si>
  <si>
    <t>Summe Gehälter Löhne Honorare Divers</t>
  </si>
  <si>
    <t>z.B. Kommunikation</t>
  </si>
  <si>
    <t>z.B. Filmvermittlung</t>
  </si>
  <si>
    <t>Sonstiges</t>
  </si>
  <si>
    <t>Honorare Gesamt</t>
  </si>
  <si>
    <t>Anzahl Beschäftige Frauen (nur angestellte)</t>
  </si>
  <si>
    <t>Anzahl Beschäftigte Männer (nur angestellte)</t>
  </si>
  <si>
    <t>keine Angabe</t>
  </si>
  <si>
    <t>Summe Gehälter Löhne Honorare keine Angabe</t>
  </si>
  <si>
    <t>BMKÖS</t>
  </si>
  <si>
    <t>Länder</t>
  </si>
  <si>
    <t>Filme</t>
  </si>
  <si>
    <t>Besuche</t>
  </si>
  <si>
    <t>Anteil in %</t>
  </si>
  <si>
    <t>AT-Filme</t>
  </si>
  <si>
    <t>EU-Filme (exkl. AT)</t>
  </si>
  <si>
    <t>US-Filme</t>
  </si>
  <si>
    <t>Andere</t>
  </si>
  <si>
    <t>Anteil Filme in %</t>
  </si>
  <si>
    <t>Anteil Vorstellungen in %</t>
  </si>
  <si>
    <t>Ergebnis</t>
  </si>
  <si>
    <t>Aufwendungen</t>
  </si>
  <si>
    <t>Gewinn</t>
  </si>
  <si>
    <t>Kontostand</t>
  </si>
  <si>
    <t>2020</t>
  </si>
  <si>
    <t>Position</t>
  </si>
  <si>
    <t>** nur bei bilanzierungsfähigen Unternehmen anzugeben</t>
  </si>
  <si>
    <t>Eigenkapital**</t>
  </si>
  <si>
    <t>* bei abgeschlossenen Finanzjahren lt. Jahresabschluss sonst vorläufige Endsummen je Jahr</t>
  </si>
  <si>
    <t>Jahresabschlüsse*</t>
  </si>
  <si>
    <t>Anzahl Beschäftigte Divers (nur angestellte)</t>
  </si>
  <si>
    <t>Anzahl Beschäftigte keine Angabe (nur angestellte)</t>
  </si>
  <si>
    <t>Gender</t>
  </si>
  <si>
    <t>Zuordnung gezeigter Kinofilme nach Ländern für das Jahr 2021</t>
  </si>
  <si>
    <t>Zuordnung gezeigter Kinofilme nach Ländern für das Jahr 2020</t>
  </si>
  <si>
    <t>Aufstellung der Förderungen der öffentlichen Hand / Gebietskörperschaften</t>
  </si>
  <si>
    <t>Förderungsbetrag pro Jahr in EUR</t>
  </si>
  <si>
    <t>Förderungstelle</t>
  </si>
  <si>
    <t xml:space="preserve">Zwischensumme </t>
  </si>
  <si>
    <t>Förderungen öffentliche Hand gesamt</t>
  </si>
  <si>
    <t>Sonstige Subventionen</t>
  </si>
  <si>
    <t>Abrechnung</t>
  </si>
  <si>
    <r>
      <t xml:space="preserve">Land </t>
    </r>
    <r>
      <rPr>
        <sz val="10"/>
        <color rgb="FFFF0000"/>
        <rFont val="Arial"/>
        <family val="2"/>
      </rPr>
      <t xml:space="preserve">[ergänzen] </t>
    </r>
  </si>
  <si>
    <t xml:space="preserve">BMKÖS </t>
  </si>
  <si>
    <t>Kartenverkauf Schüler:innenvorstellungen</t>
  </si>
  <si>
    <r>
      <t xml:space="preserve">Stadt / Gemeinde </t>
    </r>
    <r>
      <rPr>
        <sz val="10"/>
        <color rgb="FFFF0000"/>
        <rFont val="Arial"/>
        <family val="2"/>
      </rPr>
      <t xml:space="preserve">[ergänzen] </t>
    </r>
  </si>
  <si>
    <r>
      <t xml:space="preserve">Land </t>
    </r>
    <r>
      <rPr>
        <sz val="11"/>
        <color rgb="FFFF0000"/>
        <rFont val="Calibri"/>
        <family val="2"/>
        <scheme val="minor"/>
      </rPr>
      <t xml:space="preserve">[ergänzen] </t>
    </r>
  </si>
  <si>
    <r>
      <t>Land</t>
    </r>
    <r>
      <rPr>
        <sz val="11"/>
        <color rgb="FFFF0000"/>
        <rFont val="Calibri"/>
        <family val="2"/>
        <scheme val="minor"/>
      </rPr>
      <t xml:space="preserve"> [ergänzen] </t>
    </r>
  </si>
  <si>
    <r>
      <t xml:space="preserve">Stadt / Gemeinde </t>
    </r>
    <r>
      <rPr>
        <sz val="11"/>
        <color rgb="FFFF0000"/>
        <rFont val="Calibri"/>
        <family val="2"/>
        <scheme val="minor"/>
      </rPr>
      <t xml:space="preserve">[ergänzen] </t>
    </r>
  </si>
  <si>
    <t xml:space="preserve">Filmtransporte </t>
  </si>
  <si>
    <t>Tätigkeit/Aufgabe</t>
  </si>
  <si>
    <t>Grafik Ankündigungen</t>
  </si>
  <si>
    <t>Druckkosten Drucksorten</t>
  </si>
  <si>
    <t xml:space="preserve">Kommunikation / Presse </t>
  </si>
  <si>
    <t>Plakatierung / Verteilung</t>
  </si>
  <si>
    <t>schriftlich zugesagt</t>
  </si>
  <si>
    <t>Erlöse Kartenverkauf/Kinobetrieb</t>
  </si>
  <si>
    <t>Erlöse Sonderveranstaltungen</t>
  </si>
  <si>
    <t xml:space="preserve">Erlöse Vermietung zusätzlicher Räumlichkeiten </t>
  </si>
  <si>
    <t>Erlöse Werbeeinnahmen</t>
  </si>
  <si>
    <t>Einnahmen</t>
  </si>
  <si>
    <t>Summe Ausgaben Kino</t>
  </si>
  <si>
    <r>
      <t xml:space="preserve">Sponsoring </t>
    </r>
    <r>
      <rPr>
        <sz val="10"/>
        <color rgb="FFFF0000"/>
        <rFont val="Arial"/>
        <family val="2"/>
      </rPr>
      <t xml:space="preserve">[ergänzen] </t>
    </r>
  </si>
  <si>
    <t>Summe Erlöseinnahmen</t>
  </si>
  <si>
    <t>Erlöseinnahmen</t>
  </si>
  <si>
    <t>Geringwärtige Wirtschaftsgüter (GWG)</t>
  </si>
  <si>
    <t>Absetzung für Abnutzung (AfA)</t>
  </si>
  <si>
    <t>Sonstige Gebühren</t>
  </si>
  <si>
    <t>Verwaltungsabgaben</t>
  </si>
  <si>
    <t>Gesamtausgaben</t>
  </si>
  <si>
    <t>Bitte beachten Sie, dass die Gesamteinnahmen gleich den Gesamtausgaben sein müssen. 
Füllen Sie zunächst alle Anlagen aus und beachten Sie, dass in manchen Zellen Formeln hinterlegt sind.</t>
  </si>
  <si>
    <r>
      <t xml:space="preserve">Land </t>
    </r>
    <r>
      <rPr>
        <sz val="10"/>
        <color rgb="FFFF0000"/>
        <rFont val="Arial"/>
        <family val="2"/>
      </rPr>
      <t>Wien</t>
    </r>
  </si>
  <si>
    <r>
      <t xml:space="preserve">Stadt / Gemeinde </t>
    </r>
    <r>
      <rPr>
        <sz val="10"/>
        <color rgb="FFFF0000"/>
        <rFont val="Arial"/>
        <family val="2"/>
      </rPr>
      <t>Wien</t>
    </r>
  </si>
  <si>
    <t xml:space="preserve"> [ergänzen] </t>
  </si>
  <si>
    <t>Summe Einnahmen Kino</t>
  </si>
  <si>
    <r>
      <t xml:space="preserve">Hinweis: nachstehend werden Sie ersucht, im Zuge der Abrechnung deren Richtigkeit zu bestätigen. </t>
    </r>
    <r>
      <rPr>
        <b/>
        <u/>
        <sz val="11"/>
        <color rgb="FFFF0000"/>
        <rFont val="Calibri"/>
        <family val="2"/>
        <scheme val="minor"/>
      </rPr>
      <t>Eine Unterschrift ist hier nur bei Einreichung der Abrechnung erforderlich, nicht bei der Antragstellung.</t>
    </r>
  </si>
  <si>
    <t>ERKLÄRUNG - Bitte Datum und Unterschrift einsetzen.</t>
  </si>
  <si>
    <t>Diese Belegaufstellung wurde anhand von Originalbelegen (Rechnungen, Zahlungsbelegen, Kontoauszügen, etc.) ausgefüllt. Die Richtigkeit der Angaben wird bestätigt.</t>
  </si>
  <si>
    <t>Datum und Unterschrift der Vertragspartnerin/des Vertragspartners (bei Vereinen, Institutionen usw. Unterschriften der vertretungsbefugten Organe samt Angabe deren Funktionen)</t>
  </si>
  <si>
    <r>
      <t xml:space="preserve">Es wird ersucht, die Nachweisunterlagen unter Angabe der im Zusageschreiben angeführten Geschäftszahl entweder elektronisch an </t>
    </r>
    <r>
      <rPr>
        <sz val="12"/>
        <color rgb="FF0000FF"/>
        <rFont val="Calibri"/>
        <family val="2"/>
        <scheme val="minor"/>
      </rPr>
      <t>foerderkontrolle32@bmkoes.gv.at</t>
    </r>
    <r>
      <rPr>
        <sz val="12"/>
        <rFont val="Calibri"/>
        <family val="2"/>
        <scheme val="minor"/>
      </rPr>
      <t xml:space="preserve"> an das Bundesministerium für Kunst, Kultur, öffentlichen Dienst und Sport, Referat I/7/b -
Förderkontrolle UG 32 zu übermitteln. Es wird dringend 
ersucht, keine Teilunterlagen zu schicken.
</t>
    </r>
  </si>
  <si>
    <t xml:space="preserve">(Name des Kinos, bitte befüllen!) 2024 </t>
  </si>
  <si>
    <t>Zuordnung gezeigter Kinofilme nach Ländern für das Jahr 2022</t>
  </si>
  <si>
    <t>20212</t>
  </si>
  <si>
    <t>2022</t>
  </si>
  <si>
    <t>2024 (beantragt)</t>
  </si>
  <si>
    <t>2) Planen Sie für 2024 größere Investionen? Wenn ja, um welche handelt es sich und wie hoch sind die geschätzten Kosten dafür?</t>
  </si>
  <si>
    <t>1) Bitte stellen Sie Ihre Einschätzung betreffend Gewinn/Überchuss bzw. Verlust für das Jahr 2024 hier kurz dar.</t>
  </si>
  <si>
    <t xml:space="preserve">Ergänzende Fragen zum Geschäftsjahr 2024
</t>
  </si>
  <si>
    <t>3) Können Sie ausschließen, dass sich Ihr Kinovertrieb ab Antragstellung für das Jahr 2024 in einem laufenden Insolvenzverfahren befindet, Sie Ihren Spielbetrieb seitdem nicht dauerhaft geschlossen haben und auch künftig keine Schließung bevorsteht?</t>
  </si>
  <si>
    <t xml:space="preserve">Datum: </t>
  </si>
  <si>
    <t>mm.tt.jjjj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</si>
</sst>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0\ "/>
  </numFmts>
  <fonts count="45" x14ac:knownFonts="1">
    <font>
      <sz val="10"/>
      <name val="Arial"/>
    </font>
    <font>
      <sz val="10"/>
      <name val="Arial"/>
      <family val="2"/>
    </font>
    <font>
      <sz val="8"/>
      <name val="Arial"/>
      <family val="2"/>
    </font>
    <font>
      <sz val="12"/>
      <name val="Arial"/>
      <family val="2"/>
    </font>
    <font>
      <b/>
      <sz val="10"/>
      <name val="Arial"/>
      <family val="2"/>
    </font>
    <font>
      <sz val="12"/>
      <name val="Arial"/>
      <family val="2"/>
    </font>
    <font>
      <sz val="10"/>
      <name val="Arial"/>
      <family val="2"/>
    </font>
    <font>
      <sz val="9"/>
      <name val="Arial"/>
      <family val="2"/>
    </font>
    <font>
      <b/>
      <sz val="9"/>
      <name val="Arial"/>
      <family val="2"/>
    </font>
    <font>
      <sz val="10"/>
      <name val="Arial"/>
      <family val="2"/>
    </font>
    <font>
      <b/>
      <sz val="12"/>
      <name val="Arial"/>
      <family val="2"/>
    </font>
    <font>
      <u/>
      <sz val="10"/>
      <name val="Arial"/>
      <family val="2"/>
    </font>
    <font>
      <sz val="11"/>
      <name val="Arial"/>
      <family val="2"/>
    </font>
    <font>
      <b/>
      <sz val="10"/>
      <color indexed="13"/>
      <name val="Arial"/>
      <family val="2"/>
    </font>
    <font>
      <b/>
      <sz val="12"/>
      <color indexed="9"/>
      <name val="Arial"/>
      <family val="2"/>
    </font>
    <font>
      <sz val="12"/>
      <color indexed="9"/>
      <name val="Arial"/>
      <family val="2"/>
    </font>
    <font>
      <sz val="10"/>
      <color indexed="9"/>
      <name val="Arial"/>
      <family val="2"/>
    </font>
    <font>
      <b/>
      <sz val="12"/>
      <name val="Arial"/>
      <family val="2"/>
    </font>
    <font>
      <sz val="12"/>
      <name val="Arial"/>
      <family val="2"/>
    </font>
    <font>
      <sz val="11"/>
      <name val="Arial"/>
      <family val="2"/>
    </font>
    <font>
      <sz val="10"/>
      <name val="Arial"/>
      <family val="2"/>
    </font>
    <font>
      <b/>
      <sz val="12"/>
      <color theme="0"/>
      <name val="Arial"/>
      <family val="2"/>
    </font>
    <font>
      <sz val="11"/>
      <name val="Arial"/>
      <family val="2"/>
    </font>
    <font>
      <b/>
      <sz val="10"/>
      <color theme="0"/>
      <name val="Arial"/>
      <family val="2"/>
    </font>
    <font>
      <b/>
      <sz val="11"/>
      <name val="Arial"/>
      <family val="2"/>
    </font>
    <font>
      <i/>
      <sz val="10"/>
      <name val="Arial"/>
      <family val="2"/>
    </font>
    <font>
      <b/>
      <sz val="11"/>
      <color theme="0"/>
      <name val="Arial"/>
      <family val="2"/>
    </font>
    <font>
      <sz val="10"/>
      <color theme="0"/>
      <name val="Arial"/>
      <family val="2"/>
    </font>
    <font>
      <sz val="10"/>
      <name val="Arial"/>
      <family val="2"/>
    </font>
    <font>
      <b/>
      <sz val="10"/>
      <color rgb="FFFF0000"/>
      <name val="Arial"/>
      <family val="2"/>
    </font>
    <font>
      <sz val="11"/>
      <color rgb="FFFF0000"/>
      <name val="Calibri"/>
      <family val="2"/>
      <scheme val="minor"/>
    </font>
    <font>
      <b/>
      <sz val="11"/>
      <color theme="1"/>
      <name val="Calibri"/>
      <family val="2"/>
      <scheme val="minor"/>
    </font>
    <font>
      <i/>
      <sz val="11"/>
      <color rgb="FFFF0000"/>
      <name val="Calibri"/>
      <family val="2"/>
      <scheme val="minor"/>
    </font>
    <font>
      <sz val="11"/>
      <name val="Calibri"/>
      <family val="2"/>
      <scheme val="minor"/>
    </font>
    <font>
      <b/>
      <sz val="11"/>
      <name val="Calibri"/>
      <family val="2"/>
      <scheme val="minor"/>
    </font>
    <font>
      <sz val="10"/>
      <color rgb="FFFF0000"/>
      <name val="Arial"/>
      <family val="2"/>
    </font>
    <font>
      <sz val="11"/>
      <color rgb="FFFF0000"/>
      <name val="Arial"/>
      <family val="2"/>
    </font>
    <font>
      <b/>
      <sz val="11"/>
      <color rgb="FFFA7D00"/>
      <name val="Calibri"/>
      <family val="2"/>
      <scheme val="minor"/>
    </font>
    <font>
      <b/>
      <sz val="11"/>
      <color rgb="FFFF0000"/>
      <name val="Calibri"/>
      <family val="2"/>
      <scheme val="minor"/>
    </font>
    <font>
      <b/>
      <u/>
      <sz val="11"/>
      <color rgb="FFFF0000"/>
      <name val="Calibri"/>
      <family val="2"/>
      <scheme val="minor"/>
    </font>
    <font>
      <b/>
      <sz val="12"/>
      <name val="Calibri"/>
      <family val="2"/>
      <scheme val="minor"/>
    </font>
    <font>
      <u/>
      <sz val="12"/>
      <name val="Calibri"/>
      <family val="2"/>
      <scheme val="minor"/>
    </font>
    <font>
      <sz val="12"/>
      <name val="Calibri"/>
      <family val="2"/>
      <scheme val="minor"/>
    </font>
    <font>
      <sz val="12"/>
      <color rgb="FF0000FF"/>
      <name val="Calibri"/>
      <family val="2"/>
      <scheme val="minor"/>
    </font>
    <font>
      <sz val="12"/>
      <color theme="1"/>
      <name val="Calibri"/>
      <family val="2"/>
      <scheme val="minor"/>
    </font>
  </fonts>
  <fills count="1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2F2F2"/>
      </patternFill>
    </fill>
    <fill>
      <patternFill patternType="solid">
        <fgColor indexed="14"/>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s>
  <cellStyleXfs count="6">
    <xf numFmtId="0" fontId="0" fillId="0" borderId="0"/>
    <xf numFmtId="0" fontId="1" fillId="0" borderId="0"/>
    <xf numFmtId="43" fontId="28" fillId="0" borderId="0" applyFont="0" applyFill="0" applyBorder="0" applyAlignment="0" applyProtection="0"/>
    <xf numFmtId="9" fontId="28" fillId="0" borderId="0" applyFont="0" applyFill="0" applyBorder="0" applyAlignment="0" applyProtection="0"/>
    <xf numFmtId="0" fontId="37" fillId="17" borderId="74" applyNumberFormat="0" applyAlignment="0" applyProtection="0"/>
    <xf numFmtId="165" fontId="1" fillId="18" borderId="0" applyNumberFormat="0" applyFont="0" applyFill="0" applyBorder="0" applyAlignment="0">
      <alignment vertical="center"/>
      <protection hidden="1"/>
    </xf>
  </cellStyleXfs>
  <cellXfs count="503">
    <xf numFmtId="0" fontId="0" fillId="0" borderId="0" xfId="0"/>
    <xf numFmtId="4" fontId="0" fillId="0" borderId="0" xfId="0" applyNumberFormat="1" applyBorder="1" applyAlignment="1">
      <alignment vertical="center"/>
    </xf>
    <xf numFmtId="3" fontId="1" fillId="2" borderId="1" xfId="0" applyNumberFormat="1" applyFont="1" applyFill="1" applyBorder="1"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lignment vertical="center"/>
    </xf>
    <xf numFmtId="4" fontId="1" fillId="0" borderId="0" xfId="1" applyNumberFormat="1" applyFont="1" applyFill="1" applyBorder="1" applyAlignment="1" applyProtection="1">
      <alignment vertical="center"/>
    </xf>
    <xf numFmtId="0" fontId="1" fillId="0" borderId="0" xfId="0" applyFont="1" applyFill="1" applyBorder="1" applyAlignment="1" applyProtection="1">
      <alignment horizontal="lef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4" fontId="16" fillId="0" borderId="0" xfId="0" applyNumberFormat="1"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Alignment="1">
      <alignment vertical="center"/>
    </xf>
    <xf numFmtId="0" fontId="16" fillId="0" borderId="0" xfId="0" applyFont="1" applyFill="1" applyAlignment="1">
      <alignment vertical="center"/>
    </xf>
    <xf numFmtId="0" fontId="1" fillId="0" borderId="0" xfId="0" applyFont="1" applyAlignment="1" applyProtection="1">
      <alignment vertical="center"/>
      <protection locked="0"/>
    </xf>
    <xf numFmtId="4" fontId="1" fillId="0" borderId="0" xfId="0" applyNumberFormat="1" applyFont="1" applyAlignment="1" applyProtection="1">
      <alignment vertical="center"/>
      <protection locked="0"/>
    </xf>
    <xf numFmtId="4" fontId="1" fillId="0" borderId="0" xfId="0" applyNumberFormat="1" applyFont="1" applyFill="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Fill="1" applyBorder="1" applyAlignment="1" applyProtection="1">
      <alignment vertical="center"/>
      <protection locked="0"/>
    </xf>
    <xf numFmtId="4" fontId="6" fillId="0" borderId="0" xfId="0" applyNumberFormat="1" applyFont="1" applyFill="1" applyBorder="1" applyAlignment="1" applyProtection="1">
      <alignment vertical="center"/>
    </xf>
    <xf numFmtId="0" fontId="4" fillId="4" borderId="3" xfId="0" applyFont="1" applyFill="1" applyBorder="1" applyAlignment="1" applyProtection="1">
      <alignment vertical="center"/>
    </xf>
    <xf numFmtId="0" fontId="6" fillId="4" borderId="9" xfId="0" applyFont="1" applyFill="1" applyBorder="1" applyAlignment="1" applyProtection="1">
      <alignment vertical="center"/>
    </xf>
    <xf numFmtId="4" fontId="4" fillId="4" borderId="1" xfId="0" applyNumberFormat="1" applyFont="1" applyFill="1" applyBorder="1" applyAlignment="1" applyProtection="1">
      <alignment vertical="center"/>
    </xf>
    <xf numFmtId="4" fontId="4" fillId="4" borderId="3" xfId="0" applyNumberFormat="1" applyFont="1" applyFill="1" applyBorder="1" applyAlignment="1" applyProtection="1">
      <alignment vertical="center"/>
    </xf>
    <xf numFmtId="4" fontId="0" fillId="0" borderId="0" xfId="0" applyNumberFormat="1" applyAlignment="1">
      <alignment vertical="center"/>
    </xf>
    <xf numFmtId="0" fontId="6" fillId="0" borderId="0" xfId="0" applyFont="1" applyFill="1" applyAlignment="1" applyProtection="1">
      <alignment vertical="center"/>
      <protection locked="0"/>
    </xf>
    <xf numFmtId="4" fontId="6" fillId="0" borderId="0" xfId="0" applyNumberFormat="1" applyFont="1" applyFill="1" applyAlignment="1" applyProtection="1">
      <alignment vertical="center"/>
      <protection locked="0"/>
    </xf>
    <xf numFmtId="0" fontId="6" fillId="0" borderId="0" xfId="0" applyFont="1" applyBorder="1" applyAlignment="1" applyProtection="1">
      <alignment vertical="center"/>
      <protection locked="0"/>
    </xf>
    <xf numFmtId="0" fontId="4" fillId="4" borderId="17" xfId="0" applyFont="1" applyFill="1" applyBorder="1" applyAlignment="1" applyProtection="1">
      <alignment vertical="center"/>
    </xf>
    <xf numFmtId="0" fontId="6" fillId="4" borderId="13" xfId="0" applyFont="1" applyFill="1" applyBorder="1" applyAlignment="1" applyProtection="1">
      <alignment vertical="center"/>
    </xf>
    <xf numFmtId="10" fontId="4" fillId="4" borderId="1" xfId="0" applyNumberFormat="1" applyFont="1" applyFill="1" applyBorder="1" applyAlignment="1" applyProtection="1">
      <alignment vertical="center"/>
    </xf>
    <xf numFmtId="4" fontId="4" fillId="4" borderId="13" xfId="0" applyNumberFormat="1" applyFont="1" applyFill="1" applyBorder="1" applyAlignment="1" applyProtection="1">
      <alignment vertical="center"/>
    </xf>
    <xf numFmtId="0" fontId="6" fillId="0" borderId="15" xfId="0" applyFont="1" applyBorder="1" applyAlignment="1" applyProtection="1">
      <alignment vertical="center"/>
      <protection locked="0"/>
    </xf>
    <xf numFmtId="10" fontId="4" fillId="4" borderId="13" xfId="0" applyNumberFormat="1" applyFont="1" applyFill="1" applyBorder="1" applyAlignment="1" applyProtection="1">
      <alignment vertical="center"/>
    </xf>
    <xf numFmtId="4" fontId="4" fillId="4" borderId="4" xfId="0" applyNumberFormat="1" applyFont="1" applyFill="1" applyBorder="1" applyAlignment="1" applyProtection="1">
      <alignment vertical="center"/>
    </xf>
    <xf numFmtId="4" fontId="6" fillId="0" borderId="0" xfId="0" applyNumberFormat="1"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4" fontId="5" fillId="0" borderId="0" xfId="0" applyNumberFormat="1" applyFont="1" applyAlignment="1" applyProtection="1">
      <alignment vertical="center"/>
      <protection locked="0"/>
    </xf>
    <xf numFmtId="4" fontId="5" fillId="0" borderId="0" xfId="0" applyNumberFormat="1" applyFont="1" applyFill="1" applyAlignment="1" applyProtection="1">
      <alignment vertical="center"/>
      <protection locked="0"/>
    </xf>
    <xf numFmtId="0" fontId="5" fillId="0" borderId="0" xfId="0" applyFont="1" applyFill="1" applyAlignment="1" applyProtection="1">
      <alignment vertical="center"/>
      <protection locked="0"/>
    </xf>
    <xf numFmtId="0" fontId="2" fillId="0" borderId="0" xfId="0" applyFont="1" applyBorder="1" applyAlignment="1">
      <alignment vertical="center"/>
    </xf>
    <xf numFmtId="0" fontId="0" fillId="0" borderId="0" xfId="0" applyBorder="1" applyAlignment="1">
      <alignment vertical="center"/>
    </xf>
    <xf numFmtId="0" fontId="0" fillId="0" borderId="0" xfId="0" applyFill="1" applyAlignment="1">
      <alignment vertical="center"/>
    </xf>
    <xf numFmtId="0" fontId="4" fillId="0" borderId="0" xfId="0" applyFont="1" applyAlignment="1">
      <alignment vertical="center"/>
    </xf>
    <xf numFmtId="4" fontId="4" fillId="4" borderId="11" xfId="0" applyNumberFormat="1" applyFont="1" applyFill="1" applyBorder="1" applyAlignment="1">
      <alignment vertical="center"/>
    </xf>
    <xf numFmtId="0" fontId="0" fillId="0" borderId="0" xfId="0" applyFill="1" applyBorder="1" applyAlignment="1">
      <alignment vertical="center"/>
    </xf>
    <xf numFmtId="4" fontId="0" fillId="0" borderId="0" xfId="0" applyNumberFormat="1" applyFill="1" applyBorder="1" applyAlignment="1">
      <alignment vertical="center"/>
    </xf>
    <xf numFmtId="0" fontId="1" fillId="0" borderId="0" xfId="0" applyFont="1" applyFill="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4" fontId="4" fillId="0" borderId="0" xfId="0" applyNumberFormat="1" applyFont="1" applyFill="1" applyBorder="1" applyAlignment="1">
      <alignment vertical="center"/>
    </xf>
    <xf numFmtId="0" fontId="4" fillId="0" borderId="11" xfId="0" applyFont="1" applyFill="1" applyBorder="1" applyAlignment="1">
      <alignment horizontal="right" vertical="center"/>
    </xf>
    <xf numFmtId="4" fontId="4" fillId="0" borderId="0" xfId="0" applyNumberFormat="1" applyFont="1" applyAlignment="1">
      <alignment vertical="center"/>
    </xf>
    <xf numFmtId="0" fontId="7" fillId="0" borderId="0" xfId="0" applyFont="1" applyAlignment="1">
      <alignment vertical="center"/>
    </xf>
    <xf numFmtId="4" fontId="7" fillId="0" borderId="0" xfId="0" applyNumberFormat="1" applyFont="1" applyAlignment="1">
      <alignment vertical="center"/>
    </xf>
    <xf numFmtId="0" fontId="8" fillId="0" borderId="0" xfId="0" applyFont="1" applyAlignment="1">
      <alignment vertical="center"/>
    </xf>
    <xf numFmtId="0" fontId="12" fillId="0" borderId="0" xfId="0" applyFont="1" applyBorder="1" applyAlignment="1">
      <alignment vertical="center"/>
    </xf>
    <xf numFmtId="4" fontId="7" fillId="0" borderId="0" xfId="0" applyNumberFormat="1" applyFont="1" applyBorder="1" applyAlignment="1">
      <alignment vertical="center"/>
    </xf>
    <xf numFmtId="0" fontId="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3" fillId="0" borderId="0" xfId="0" applyFont="1"/>
    <xf numFmtId="4" fontId="3" fillId="0" borderId="0" xfId="0" applyNumberFormat="1" applyFont="1"/>
    <xf numFmtId="1" fontId="3" fillId="0" borderId="0" xfId="0" applyNumberFormat="1" applyFont="1"/>
    <xf numFmtId="0" fontId="19" fillId="0" borderId="0" xfId="0" applyFont="1" applyAlignment="1">
      <alignment vertical="center"/>
    </xf>
    <xf numFmtId="0" fontId="1" fillId="0" borderId="0" xfId="0" applyFont="1" applyFill="1" applyBorder="1" applyAlignment="1">
      <alignment vertical="center"/>
    </xf>
    <xf numFmtId="4" fontId="0" fillId="0" borderId="23" xfId="0" applyNumberFormat="1" applyFill="1" applyBorder="1" applyAlignment="1">
      <alignment vertical="center"/>
    </xf>
    <xf numFmtId="4" fontId="4" fillId="4" borderId="9"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0" fontId="0" fillId="0" borderId="0" xfId="0" applyAlignment="1" applyProtection="1">
      <alignment vertical="center"/>
      <protection locked="0"/>
    </xf>
    <xf numFmtId="4" fontId="1" fillId="2" borderId="4" xfId="0" applyNumberFormat="1" applyFont="1" applyFill="1" applyBorder="1" applyAlignment="1" applyProtection="1">
      <alignment vertical="center"/>
      <protection locked="0"/>
    </xf>
    <xf numFmtId="4" fontId="0" fillId="0" borderId="0" xfId="0" applyNumberFormat="1"/>
    <xf numFmtId="4" fontId="4" fillId="4" borderId="11" xfId="0" applyNumberFormat="1" applyFont="1" applyFill="1" applyBorder="1"/>
    <xf numFmtId="4" fontId="0" fillId="0" borderId="0" xfId="0" applyNumberFormat="1" applyBorder="1" applyAlignment="1">
      <alignment horizontal="center" vertical="center"/>
    </xf>
    <xf numFmtId="4" fontId="1" fillId="0" borderId="0" xfId="0" applyNumberFormat="1" applyFont="1" applyFill="1" applyBorder="1" applyAlignment="1">
      <alignment horizontal="center" vertical="center"/>
    </xf>
    <xf numFmtId="0" fontId="4" fillId="9" borderId="3" xfId="0" applyFont="1" applyFill="1" applyBorder="1" applyAlignment="1" applyProtection="1">
      <alignment horizontal="left" vertical="center"/>
    </xf>
    <xf numFmtId="0" fontId="4" fillId="9" borderId="19" xfId="0" applyFont="1" applyFill="1" applyBorder="1" applyAlignment="1" applyProtection="1">
      <alignment vertical="center"/>
    </xf>
    <xf numFmtId="0" fontId="4" fillId="9" borderId="19" xfId="0" applyFont="1" applyFill="1" applyBorder="1" applyAlignment="1" applyProtection="1">
      <alignment horizontal="right" vertical="center"/>
    </xf>
    <xf numFmtId="4" fontId="4" fillId="9" borderId="13" xfId="0" applyNumberFormat="1" applyFont="1" applyFill="1" applyBorder="1" applyAlignment="1" applyProtection="1">
      <alignment horizontal="center" vertical="center"/>
    </xf>
    <xf numFmtId="4" fontId="4" fillId="9" borderId="3" xfId="0" applyNumberFormat="1" applyFont="1" applyFill="1" applyBorder="1" applyAlignment="1" applyProtection="1">
      <alignment horizontal="center" vertical="center"/>
    </xf>
    <xf numFmtId="0" fontId="4" fillId="9" borderId="3" xfId="0" applyFont="1" applyFill="1" applyBorder="1" applyAlignment="1" applyProtection="1">
      <alignment vertical="center"/>
    </xf>
    <xf numFmtId="0" fontId="6" fillId="9" borderId="19" xfId="0" applyFont="1" applyFill="1" applyBorder="1" applyAlignment="1" applyProtection="1">
      <alignment vertical="center"/>
    </xf>
    <xf numFmtId="10" fontId="6" fillId="9" borderId="19" xfId="0" applyNumberFormat="1" applyFont="1" applyFill="1" applyBorder="1" applyAlignment="1" applyProtection="1">
      <alignment vertical="center"/>
    </xf>
    <xf numFmtId="4" fontId="6" fillId="9" borderId="19" xfId="0" applyNumberFormat="1" applyFont="1" applyFill="1" applyBorder="1" applyAlignment="1" applyProtection="1">
      <alignment vertical="center"/>
    </xf>
    <xf numFmtId="4" fontId="11" fillId="9" borderId="19" xfId="0" applyNumberFormat="1" applyFont="1" applyFill="1" applyBorder="1" applyAlignment="1" applyProtection="1">
      <alignment vertical="center"/>
    </xf>
    <xf numFmtId="4" fontId="4" fillId="9" borderId="9" xfId="0" applyNumberFormat="1" applyFont="1" applyFill="1" applyBorder="1" applyAlignment="1" applyProtection="1">
      <alignment vertical="center"/>
    </xf>
    <xf numFmtId="4" fontId="4" fillId="9" borderId="3" xfId="0" applyNumberFormat="1" applyFont="1" applyFill="1" applyBorder="1" applyAlignment="1" applyProtection="1">
      <alignment vertical="center"/>
    </xf>
    <xf numFmtId="0" fontId="23" fillId="7" borderId="3" xfId="0" applyFont="1" applyFill="1" applyBorder="1" applyAlignment="1" applyProtection="1">
      <alignment vertical="center"/>
    </xf>
    <xf numFmtId="0" fontId="23" fillId="7" borderId="19" xfId="0" applyFont="1" applyFill="1" applyBorder="1" applyAlignment="1" applyProtection="1">
      <alignment vertical="center"/>
    </xf>
    <xf numFmtId="10" fontId="23" fillId="7" borderId="19" xfId="0" applyNumberFormat="1" applyFont="1" applyFill="1" applyBorder="1" applyAlignment="1" applyProtection="1">
      <alignment vertical="center"/>
    </xf>
    <xf numFmtId="4" fontId="23" fillId="7" borderId="19" xfId="0" applyNumberFormat="1" applyFont="1" applyFill="1" applyBorder="1" applyAlignment="1" applyProtection="1">
      <alignment vertical="center"/>
    </xf>
    <xf numFmtId="4" fontId="23" fillId="7" borderId="3" xfId="0" applyNumberFormat="1" applyFont="1" applyFill="1" applyBorder="1" applyAlignment="1" applyProtection="1">
      <alignment vertical="center"/>
    </xf>
    <xf numFmtId="4" fontId="23" fillId="7" borderId="9" xfId="0" applyNumberFormat="1" applyFont="1" applyFill="1" applyBorder="1" applyAlignment="1" applyProtection="1">
      <alignment vertical="center"/>
    </xf>
    <xf numFmtId="4" fontId="6" fillId="3" borderId="29" xfId="0" applyNumberFormat="1" applyFont="1" applyFill="1" applyBorder="1" applyAlignment="1" applyProtection="1">
      <alignment vertical="center"/>
    </xf>
    <xf numFmtId="4" fontId="6" fillId="3" borderId="30" xfId="0" applyNumberFormat="1" applyFont="1" applyFill="1" applyBorder="1" applyAlignment="1" applyProtection="1">
      <alignment vertical="center"/>
    </xf>
    <xf numFmtId="10" fontId="6" fillId="3" borderId="29" xfId="0" applyNumberFormat="1" applyFont="1" applyFill="1" applyBorder="1" applyAlignment="1" applyProtection="1">
      <alignment vertical="center"/>
    </xf>
    <xf numFmtId="10" fontId="6" fillId="3" borderId="30" xfId="0" applyNumberFormat="1" applyFont="1" applyFill="1" applyBorder="1" applyAlignment="1" applyProtection="1">
      <alignment vertical="center"/>
    </xf>
    <xf numFmtId="10" fontId="6" fillId="3" borderId="31" xfId="0" applyNumberFormat="1" applyFont="1" applyFill="1" applyBorder="1" applyAlignment="1" applyProtection="1">
      <alignment vertical="center"/>
    </xf>
    <xf numFmtId="4" fontId="6" fillId="2" borderId="29" xfId="0" applyNumberFormat="1" applyFont="1" applyFill="1" applyBorder="1" applyAlignment="1" applyProtection="1">
      <alignment vertical="center"/>
      <protection locked="0"/>
    </xf>
    <xf numFmtId="4" fontId="6" fillId="3" borderId="32" xfId="0" applyNumberFormat="1" applyFont="1" applyFill="1" applyBorder="1" applyAlignment="1" applyProtection="1">
      <alignment vertical="center"/>
    </xf>
    <xf numFmtId="4" fontId="6" fillId="2" borderId="30" xfId="0" applyNumberFormat="1" applyFont="1" applyFill="1" applyBorder="1" applyAlignment="1" applyProtection="1">
      <alignment vertical="center"/>
      <protection locked="0"/>
    </xf>
    <xf numFmtId="4" fontId="6" fillId="3" borderId="33" xfId="0" applyNumberFormat="1" applyFont="1" applyFill="1" applyBorder="1" applyAlignment="1" applyProtection="1">
      <alignment vertical="center"/>
    </xf>
    <xf numFmtId="4" fontId="6" fillId="2" borderId="33" xfId="0" applyNumberFormat="1" applyFont="1" applyFill="1" applyBorder="1" applyAlignment="1" applyProtection="1">
      <alignment vertical="center"/>
      <protection locked="0"/>
    </xf>
    <xf numFmtId="4" fontId="6" fillId="2" borderId="31" xfId="0" applyNumberFormat="1" applyFont="1" applyFill="1" applyBorder="1" applyAlignment="1" applyProtection="1">
      <alignment vertical="center"/>
      <protection locked="0"/>
    </xf>
    <xf numFmtId="4" fontId="6" fillId="2" borderId="34" xfId="0" applyNumberFormat="1" applyFont="1" applyFill="1" applyBorder="1" applyAlignment="1" applyProtection="1">
      <alignment vertical="center"/>
      <protection locked="0"/>
    </xf>
    <xf numFmtId="4" fontId="22" fillId="0" borderId="0" xfId="0" applyNumberFormat="1" applyFont="1" applyBorder="1" applyAlignment="1">
      <alignment vertical="center"/>
    </xf>
    <xf numFmtId="4" fontId="22" fillId="0" borderId="0" xfId="0" applyNumberFormat="1" applyFont="1" applyFill="1" applyBorder="1" applyAlignment="1">
      <alignment vertical="center"/>
    </xf>
    <xf numFmtId="3" fontId="22" fillId="0" borderId="0" xfId="0" applyNumberFormat="1" applyFont="1" applyBorder="1" applyAlignment="1">
      <alignment vertical="center"/>
    </xf>
    <xf numFmtId="3" fontId="4" fillId="0" borderId="0" xfId="0" applyNumberFormat="1" applyFont="1" applyBorder="1" applyAlignment="1">
      <alignment vertical="center"/>
    </xf>
    <xf numFmtId="3" fontId="20" fillId="9" borderId="35" xfId="0" applyNumberFormat="1" applyFont="1" applyFill="1" applyBorder="1" applyAlignment="1">
      <alignment horizontal="center" vertical="center"/>
    </xf>
    <xf numFmtId="3" fontId="20" fillId="9" borderId="1" xfId="0" applyNumberFormat="1" applyFont="1" applyFill="1" applyBorder="1" applyAlignment="1">
      <alignment horizontal="center" vertical="center"/>
    </xf>
    <xf numFmtId="4" fontId="26" fillId="7" borderId="0" xfId="0" applyNumberFormat="1" applyFont="1" applyFill="1" applyBorder="1" applyAlignment="1">
      <alignment vertical="center"/>
    </xf>
    <xf numFmtId="3" fontId="26" fillId="7" borderId="0" xfId="0" applyNumberFormat="1" applyFont="1" applyFill="1" applyBorder="1" applyAlignment="1">
      <alignment vertical="center"/>
    </xf>
    <xf numFmtId="4" fontId="26" fillId="7" borderId="0" xfId="0" applyNumberFormat="1" applyFont="1" applyFill="1" applyBorder="1" applyAlignment="1">
      <alignment horizontal="right" vertical="center"/>
    </xf>
    <xf numFmtId="4" fontId="24" fillId="0" borderId="0" xfId="0" applyNumberFormat="1" applyFont="1" applyBorder="1" applyAlignment="1">
      <alignment vertical="center"/>
    </xf>
    <xf numFmtId="0" fontId="24" fillId="0" borderId="0" xfId="0" applyNumberFormat="1" applyFont="1" applyFill="1" applyBorder="1" applyAlignment="1">
      <alignment vertical="center"/>
    </xf>
    <xf numFmtId="4" fontId="24" fillId="0" borderId="0" xfId="0" applyNumberFormat="1" applyFont="1" applyFill="1" applyBorder="1" applyAlignment="1">
      <alignment vertical="center"/>
    </xf>
    <xf numFmtId="0" fontId="22" fillId="0" borderId="0" xfId="0" applyNumberFormat="1" applyFont="1" applyBorder="1" applyAlignment="1">
      <alignment vertical="center"/>
    </xf>
    <xf numFmtId="4" fontId="22" fillId="0" borderId="0" xfId="0" applyNumberFormat="1" applyFont="1" applyBorder="1" applyAlignment="1">
      <alignment horizontal="right" vertical="center"/>
    </xf>
    <xf numFmtId="4" fontId="24" fillId="4" borderId="10" xfId="0" applyNumberFormat="1" applyFont="1" applyFill="1" applyBorder="1" applyAlignment="1">
      <alignment vertical="center"/>
    </xf>
    <xf numFmtId="4" fontId="24" fillId="4" borderId="8" xfId="0" applyNumberFormat="1" applyFont="1" applyFill="1" applyBorder="1" applyAlignment="1">
      <alignment horizontal="right" vertical="center"/>
    </xf>
    <xf numFmtId="0" fontId="22" fillId="0" borderId="0" xfId="0" applyNumberFormat="1" applyFont="1" applyFill="1" applyBorder="1" applyAlignment="1">
      <alignment vertical="center"/>
    </xf>
    <xf numFmtId="4" fontId="22" fillId="4" borderId="10" xfId="0" applyNumberFormat="1" applyFont="1" applyFill="1" applyBorder="1" applyAlignment="1">
      <alignment vertical="center"/>
    </xf>
    <xf numFmtId="3" fontId="22" fillId="4" borderId="7" xfId="0" applyNumberFormat="1" applyFont="1" applyFill="1" applyBorder="1" applyAlignment="1">
      <alignment vertical="center"/>
    </xf>
    <xf numFmtId="4" fontId="24" fillId="4" borderId="8" xfId="0" applyNumberFormat="1" applyFont="1" applyFill="1" applyBorder="1" applyAlignment="1">
      <alignment vertical="center"/>
    </xf>
    <xf numFmtId="3" fontId="20" fillId="9" borderId="9" xfId="0" applyNumberFormat="1" applyFont="1" applyFill="1" applyBorder="1" applyAlignment="1">
      <alignment horizontal="center" vertical="center"/>
    </xf>
    <xf numFmtId="0" fontId="10" fillId="8" borderId="0" xfId="0" applyFont="1" applyFill="1" applyBorder="1" applyAlignment="1">
      <alignment vertical="center"/>
    </xf>
    <xf numFmtId="0" fontId="21" fillId="8" borderId="0" xfId="0" applyFont="1" applyFill="1" applyBorder="1" applyAlignment="1">
      <alignment vertical="center"/>
    </xf>
    <xf numFmtId="0" fontId="27" fillId="8" borderId="0" xfId="0" applyFont="1" applyFill="1" applyBorder="1" applyAlignment="1">
      <alignment vertical="center"/>
    </xf>
    <xf numFmtId="4" fontId="27" fillId="8" borderId="0" xfId="0" applyNumberFormat="1" applyFont="1" applyFill="1" applyBorder="1" applyAlignment="1">
      <alignment vertical="center"/>
    </xf>
    <xf numFmtId="0" fontId="4" fillId="9" borderId="11" xfId="0" applyFont="1" applyFill="1" applyBorder="1" applyAlignment="1">
      <alignment vertical="center"/>
    </xf>
    <xf numFmtId="4" fontId="1" fillId="2" borderId="29" xfId="0" applyNumberFormat="1" applyFont="1" applyFill="1" applyBorder="1" applyAlignment="1" applyProtection="1">
      <alignment vertical="center"/>
      <protection locked="0"/>
    </xf>
    <xf numFmtId="4" fontId="1" fillId="2" borderId="30" xfId="0" applyNumberFormat="1" applyFont="1" applyFill="1" applyBorder="1" applyAlignment="1" applyProtection="1">
      <alignment vertical="center"/>
      <protection locked="0"/>
    </xf>
    <xf numFmtId="4" fontId="1" fillId="2" borderId="37" xfId="0" applyNumberFormat="1" applyFont="1" applyFill="1" applyBorder="1" applyAlignment="1" applyProtection="1">
      <alignment vertical="center"/>
      <protection locked="0"/>
    </xf>
    <xf numFmtId="0" fontId="4" fillId="9" borderId="20" xfId="0" applyFont="1" applyFill="1" applyBorder="1" applyAlignment="1">
      <alignment vertical="center"/>
    </xf>
    <xf numFmtId="4" fontId="23" fillId="8" borderId="11" xfId="0" applyNumberFormat="1" applyFont="1" applyFill="1" applyBorder="1" applyAlignment="1">
      <alignment vertical="center"/>
    </xf>
    <xf numFmtId="4" fontId="7" fillId="8" borderId="0" xfId="0" applyNumberFormat="1" applyFont="1" applyFill="1" applyBorder="1" applyAlignment="1">
      <alignment vertical="center"/>
    </xf>
    <xf numFmtId="0" fontId="7" fillId="8" borderId="0" xfId="0" applyFont="1" applyFill="1" applyBorder="1" applyAlignment="1">
      <alignment vertical="center"/>
    </xf>
    <xf numFmtId="0" fontId="26" fillId="8" borderId="10" xfId="0" applyFont="1" applyFill="1" applyBorder="1" applyAlignment="1">
      <alignment vertical="center"/>
    </xf>
    <xf numFmtId="0" fontId="21" fillId="8" borderId="10" xfId="0" applyFont="1" applyFill="1" applyBorder="1" applyAlignment="1">
      <alignment vertical="center"/>
    </xf>
    <xf numFmtId="0" fontId="21" fillId="8" borderId="7" xfId="0" applyFont="1" applyFill="1" applyBorder="1" applyAlignment="1" applyProtection="1">
      <alignment vertical="center"/>
      <protection locked="0"/>
    </xf>
    <xf numFmtId="0" fontId="21" fillId="8" borderId="7" xfId="0" applyFont="1" applyFill="1" applyBorder="1" applyAlignment="1">
      <alignment vertical="center"/>
    </xf>
    <xf numFmtId="0" fontId="21" fillId="8" borderId="8" xfId="0" applyFont="1" applyFill="1" applyBorder="1" applyAlignment="1">
      <alignment vertical="center"/>
    </xf>
    <xf numFmtId="4" fontId="4" fillId="9" borderId="11" xfId="0" applyNumberFormat="1" applyFont="1" applyFill="1" applyBorder="1" applyAlignment="1">
      <alignment vertical="center"/>
    </xf>
    <xf numFmtId="4" fontId="20" fillId="0" borderId="0" xfId="0" applyNumberFormat="1" applyFont="1" applyBorder="1" applyAlignment="1">
      <alignment vertical="center"/>
    </xf>
    <xf numFmtId="3" fontId="20" fillId="2" borderId="29" xfId="0" applyNumberFormat="1" applyFont="1" applyFill="1" applyBorder="1" applyAlignment="1" applyProtection="1">
      <alignment vertical="center"/>
      <protection locked="0"/>
    </xf>
    <xf numFmtId="4" fontId="20" fillId="2" borderId="26" xfId="0" applyNumberFormat="1" applyFont="1" applyFill="1" applyBorder="1" applyAlignment="1" applyProtection="1">
      <alignment vertical="center"/>
      <protection locked="0"/>
    </xf>
    <xf numFmtId="4" fontId="20" fillId="3" borderId="29" xfId="0" applyNumberFormat="1" applyFont="1" applyFill="1" applyBorder="1" applyAlignment="1">
      <alignment vertical="center"/>
    </xf>
    <xf numFmtId="4" fontId="20" fillId="0" borderId="0" xfId="0" applyNumberFormat="1" applyFont="1" applyFill="1" applyBorder="1" applyAlignment="1">
      <alignment vertical="center"/>
    </xf>
    <xf numFmtId="3" fontId="20" fillId="2" borderId="30" xfId="0" applyNumberFormat="1" applyFont="1" applyFill="1" applyBorder="1" applyAlignment="1" applyProtection="1">
      <alignment vertical="center"/>
      <protection locked="0"/>
    </xf>
    <xf numFmtId="4" fontId="20" fillId="2" borderId="27" xfId="0" applyNumberFormat="1" applyFont="1" applyFill="1" applyBorder="1" applyAlignment="1" applyProtection="1">
      <alignment vertical="center"/>
      <protection locked="0"/>
    </xf>
    <xf numFmtId="4" fontId="20" fillId="3" borderId="30" xfId="0" applyNumberFormat="1" applyFont="1" applyFill="1" applyBorder="1" applyAlignment="1">
      <alignment vertical="center"/>
    </xf>
    <xf numFmtId="3" fontId="20" fillId="2" borderId="31" xfId="0" applyNumberFormat="1" applyFont="1" applyFill="1" applyBorder="1" applyAlignment="1" applyProtection="1">
      <alignment vertical="center"/>
      <protection locked="0"/>
    </xf>
    <xf numFmtId="4" fontId="20" fillId="2" borderId="28" xfId="0" applyNumberFormat="1" applyFont="1" applyFill="1" applyBorder="1" applyAlignment="1" applyProtection="1">
      <alignment vertical="center"/>
      <protection locked="0"/>
    </xf>
    <xf numFmtId="4" fontId="20" fillId="3" borderId="36" xfId="0" applyNumberFormat="1" applyFont="1" applyFill="1" applyBorder="1" applyAlignment="1">
      <alignment vertical="center"/>
    </xf>
    <xf numFmtId="3" fontId="20" fillId="0" borderId="0" xfId="0" applyNumberFormat="1" applyFont="1" applyBorder="1" applyAlignment="1">
      <alignment vertical="center"/>
    </xf>
    <xf numFmtId="4" fontId="4" fillId="4" borderId="10" xfId="0" applyNumberFormat="1" applyFont="1" applyFill="1" applyBorder="1" applyAlignment="1">
      <alignment vertical="center"/>
    </xf>
    <xf numFmtId="4" fontId="4" fillId="4" borderId="8" xfId="0" applyNumberFormat="1" applyFont="1" applyFill="1" applyBorder="1" applyAlignment="1">
      <alignment horizontal="right" vertical="center"/>
    </xf>
    <xf numFmtId="3" fontId="20" fillId="0" borderId="0" xfId="0" applyNumberFormat="1" applyFont="1" applyFill="1" applyBorder="1" applyAlignment="1">
      <alignment vertical="center"/>
    </xf>
    <xf numFmtId="4" fontId="4" fillId="0" borderId="0" xfId="0" applyNumberFormat="1" applyFont="1" applyFill="1" applyBorder="1" applyAlignment="1">
      <alignment horizontal="right" vertical="center"/>
    </xf>
    <xf numFmtId="4" fontId="20" fillId="2" borderId="31" xfId="0" applyNumberFormat="1" applyFont="1" applyFill="1" applyBorder="1" applyAlignment="1" applyProtection="1">
      <alignment vertical="center"/>
      <protection locked="0"/>
    </xf>
    <xf numFmtId="4" fontId="20" fillId="3" borderId="13" xfId="0" applyNumberFormat="1" applyFont="1" applyFill="1" applyBorder="1" applyAlignment="1">
      <alignment vertical="center"/>
    </xf>
    <xf numFmtId="4" fontId="20" fillId="2" borderId="29" xfId="0" applyNumberFormat="1" applyFont="1" applyFill="1" applyBorder="1" applyAlignment="1" applyProtection="1">
      <alignment vertical="center"/>
      <protection locked="0"/>
    </xf>
    <xf numFmtId="4" fontId="20" fillId="2" borderId="30" xfId="0" applyNumberFormat="1" applyFont="1" applyFill="1" applyBorder="1" applyAlignment="1" applyProtection="1">
      <alignment vertical="center"/>
      <protection locked="0"/>
    </xf>
    <xf numFmtId="4" fontId="4" fillId="4" borderId="8" xfId="0" applyNumberFormat="1" applyFont="1" applyFill="1" applyBorder="1" applyAlignment="1" applyProtection="1">
      <alignment horizontal="right" vertical="center"/>
    </xf>
    <xf numFmtId="4" fontId="20" fillId="3" borderId="4" xfId="0" applyNumberFormat="1" applyFont="1" applyFill="1" applyBorder="1" applyAlignment="1" applyProtection="1">
      <alignment vertical="center"/>
    </xf>
    <xf numFmtId="4" fontId="20" fillId="3" borderId="5" xfId="0" applyNumberFormat="1" applyFont="1" applyFill="1" applyBorder="1" applyAlignment="1" applyProtection="1">
      <alignment vertical="center"/>
    </xf>
    <xf numFmtId="4" fontId="4" fillId="4" borderId="11" xfId="0" applyNumberFormat="1" applyFont="1" applyFill="1" applyBorder="1" applyAlignment="1" applyProtection="1">
      <alignment vertical="center"/>
    </xf>
    <xf numFmtId="4" fontId="20" fillId="2" borderId="4" xfId="0" applyNumberFormat="1" applyFont="1" applyFill="1" applyBorder="1" applyAlignment="1" applyProtection="1">
      <alignment vertical="center"/>
      <protection locked="0"/>
    </xf>
    <xf numFmtId="4" fontId="20" fillId="2" borderId="6" xfId="0" applyNumberFormat="1" applyFont="1" applyFill="1" applyBorder="1" applyAlignment="1" applyProtection="1">
      <alignment vertical="center"/>
      <protection locked="0"/>
    </xf>
    <xf numFmtId="4" fontId="20" fillId="3" borderId="31" xfId="0" applyNumberFormat="1" applyFont="1" applyFill="1" applyBorder="1" applyAlignment="1">
      <alignment vertical="center"/>
    </xf>
    <xf numFmtId="4" fontId="20" fillId="4" borderId="1" xfId="0" applyNumberFormat="1" applyFont="1" applyFill="1" applyBorder="1" applyAlignment="1">
      <alignment vertical="center"/>
    </xf>
    <xf numFmtId="4" fontId="20" fillId="4" borderId="3" xfId="0" applyNumberFormat="1" applyFont="1" applyFill="1" applyBorder="1" applyAlignment="1">
      <alignment vertical="center"/>
    </xf>
    <xf numFmtId="4" fontId="20" fillId="0" borderId="4" xfId="0" applyNumberFormat="1" applyFont="1" applyFill="1" applyBorder="1" applyAlignment="1">
      <alignment vertical="center"/>
    </xf>
    <xf numFmtId="4" fontId="20" fillId="4" borderId="14" xfId="0" applyNumberFormat="1" applyFont="1" applyFill="1" applyBorder="1" applyAlignment="1">
      <alignment vertical="center"/>
    </xf>
    <xf numFmtId="4" fontId="4" fillId="4" borderId="3" xfId="0" applyNumberFormat="1" applyFont="1" applyFill="1" applyBorder="1" applyAlignment="1">
      <alignment vertical="center"/>
    </xf>
    <xf numFmtId="0" fontId="20" fillId="0" borderId="0" xfId="0" applyFont="1" applyFill="1" applyBorder="1" applyAlignment="1" applyProtection="1">
      <alignment vertical="center"/>
      <protection locked="0"/>
    </xf>
    <xf numFmtId="0" fontId="20" fillId="0" borderId="0" xfId="0" applyFont="1" applyFill="1" applyBorder="1" applyAlignment="1">
      <alignment vertical="center"/>
    </xf>
    <xf numFmtId="4" fontId="20" fillId="4" borderId="16" xfId="0" applyNumberFormat="1" applyFont="1" applyFill="1" applyBorder="1" applyAlignment="1">
      <alignment vertical="center"/>
    </xf>
    <xf numFmtId="4" fontId="20" fillId="4" borderId="17" xfId="0" applyNumberFormat="1" applyFont="1" applyFill="1" applyBorder="1" applyAlignment="1">
      <alignment vertical="center"/>
    </xf>
    <xf numFmtId="4" fontId="4" fillId="0" borderId="0" xfId="0" applyNumberFormat="1" applyFont="1" applyBorder="1" applyAlignment="1">
      <alignment vertical="center"/>
    </xf>
    <xf numFmtId="4" fontId="4" fillId="9" borderId="11" xfId="0" applyNumberFormat="1" applyFont="1" applyFill="1" applyBorder="1" applyAlignment="1" applyProtection="1">
      <alignment vertical="center"/>
      <protection locked="0"/>
    </xf>
    <xf numFmtId="4" fontId="20" fillId="3" borderId="32" xfId="0" applyNumberFormat="1" applyFont="1" applyFill="1" applyBorder="1" applyAlignment="1">
      <alignment vertical="center"/>
    </xf>
    <xf numFmtId="4" fontId="20" fillId="3" borderId="33" xfId="0" applyNumberFormat="1" applyFont="1" applyFill="1" applyBorder="1" applyAlignment="1">
      <alignment vertical="center"/>
    </xf>
    <xf numFmtId="4" fontId="20" fillId="3" borderId="38" xfId="0" applyNumberFormat="1" applyFont="1" applyFill="1" applyBorder="1" applyAlignment="1">
      <alignment vertical="center"/>
    </xf>
    <xf numFmtId="0" fontId="4" fillId="9" borderId="11" xfId="0" applyFont="1" applyFill="1" applyBorder="1" applyAlignment="1" applyProtection="1">
      <alignment vertical="center"/>
      <protection locked="0"/>
    </xf>
    <xf numFmtId="4" fontId="20" fillId="4" borderId="10" xfId="0" applyNumberFormat="1" applyFont="1" applyFill="1" applyBorder="1" applyAlignment="1">
      <alignment vertical="center"/>
    </xf>
    <xf numFmtId="3" fontId="20" fillId="0" borderId="0" xfId="0" applyNumberFormat="1" applyFont="1" applyBorder="1" applyAlignment="1" applyProtection="1">
      <alignment vertical="center"/>
      <protection locked="0"/>
    </xf>
    <xf numFmtId="4" fontId="20" fillId="4" borderId="14" xfId="0" applyNumberFormat="1" applyFont="1" applyFill="1" applyBorder="1" applyAlignment="1" applyProtection="1">
      <alignment vertical="center"/>
    </xf>
    <xf numFmtId="4" fontId="20" fillId="0" borderId="0" xfId="0" applyNumberFormat="1" applyFont="1" applyBorder="1" applyAlignment="1" applyProtection="1">
      <alignment vertical="center"/>
    </xf>
    <xf numFmtId="4" fontId="20" fillId="4" borderId="16" xfId="0" applyNumberFormat="1" applyFont="1" applyFill="1" applyBorder="1" applyAlignment="1" applyProtection="1">
      <alignment vertical="center"/>
    </xf>
    <xf numFmtId="3" fontId="20" fillId="2" borderId="26" xfId="0" applyNumberFormat="1" applyFont="1" applyFill="1" applyBorder="1" applyAlignment="1" applyProtection="1">
      <alignment vertical="center"/>
      <protection locked="0"/>
    </xf>
    <xf numFmtId="3" fontId="20" fillId="2" borderId="27" xfId="0" applyNumberFormat="1" applyFont="1" applyFill="1" applyBorder="1" applyAlignment="1" applyProtection="1">
      <alignment vertical="center"/>
      <protection locked="0"/>
    </xf>
    <xf numFmtId="3" fontId="20" fillId="2" borderId="28" xfId="0" applyNumberFormat="1" applyFont="1" applyFill="1" applyBorder="1" applyAlignment="1" applyProtection="1">
      <alignment vertical="center"/>
      <protection locked="0"/>
    </xf>
    <xf numFmtId="4" fontId="20" fillId="3" borderId="32" xfId="0" applyNumberFormat="1" applyFont="1" applyFill="1" applyBorder="1" applyAlignment="1" applyProtection="1">
      <alignment vertical="center"/>
    </xf>
    <xf numFmtId="4" fontId="20" fillId="3" borderId="33" xfId="0" applyNumberFormat="1" applyFont="1" applyFill="1" applyBorder="1" applyAlignment="1" applyProtection="1">
      <alignment vertical="center"/>
    </xf>
    <xf numFmtId="4" fontId="20" fillId="3" borderId="34" xfId="0" applyNumberFormat="1" applyFont="1" applyFill="1" applyBorder="1" applyAlignment="1" applyProtection="1">
      <alignment vertical="center"/>
    </xf>
    <xf numFmtId="4" fontId="20" fillId="3" borderId="29" xfId="0" applyNumberFormat="1" applyFont="1" applyFill="1" applyBorder="1" applyAlignment="1" applyProtection="1">
      <alignment vertical="center"/>
    </xf>
    <xf numFmtId="4" fontId="20" fillId="3" borderId="30" xfId="0" applyNumberFormat="1" applyFont="1" applyFill="1" applyBorder="1" applyAlignment="1" applyProtection="1">
      <alignment vertical="center"/>
    </xf>
    <xf numFmtId="4" fontId="20" fillId="3" borderId="31" xfId="0" applyNumberFormat="1" applyFont="1" applyFill="1" applyBorder="1" applyAlignment="1" applyProtection="1">
      <alignment vertical="center"/>
    </xf>
    <xf numFmtId="4" fontId="20" fillId="3" borderId="37" xfId="0" applyNumberFormat="1" applyFont="1" applyFill="1" applyBorder="1" applyAlignment="1">
      <alignment vertical="center"/>
    </xf>
    <xf numFmtId="4" fontId="20" fillId="4" borderId="3" xfId="0" applyNumberFormat="1" applyFont="1" applyFill="1" applyBorder="1" applyAlignment="1" applyProtection="1">
      <alignment vertical="center"/>
    </xf>
    <xf numFmtId="4" fontId="0" fillId="0" borderId="0" xfId="0" applyNumberFormat="1" applyBorder="1" applyAlignment="1">
      <alignment horizontal="center" vertical="center"/>
    </xf>
    <xf numFmtId="0" fontId="21" fillId="7" borderId="0" xfId="0" applyNumberFormat="1" applyFont="1" applyFill="1" applyBorder="1" applyAlignment="1">
      <alignment vertical="center"/>
    </xf>
    <xf numFmtId="0" fontId="20" fillId="0" borderId="0" xfId="0" applyFont="1" applyAlignment="1">
      <alignment vertical="center"/>
    </xf>
    <xf numFmtId="1" fontId="20" fillId="3" borderId="11" xfId="0" applyNumberFormat="1" applyFont="1" applyFill="1" applyBorder="1" applyAlignment="1">
      <alignment vertical="center"/>
    </xf>
    <xf numFmtId="1" fontId="20" fillId="3" borderId="10" xfId="0" applyNumberFormat="1" applyFont="1" applyFill="1" applyBorder="1" applyAlignment="1">
      <alignment vertical="center"/>
    </xf>
    <xf numFmtId="3" fontId="20" fillId="3" borderId="11" xfId="0" applyNumberFormat="1" applyFont="1" applyFill="1" applyBorder="1" applyAlignment="1">
      <alignment vertical="center"/>
    </xf>
    <xf numFmtId="3" fontId="20" fillId="0" borderId="0" xfId="0" applyNumberFormat="1" applyFont="1" applyAlignment="1">
      <alignment vertical="center"/>
    </xf>
    <xf numFmtId="9" fontId="20" fillId="3" borderId="11" xfId="0" applyNumberFormat="1" applyFont="1" applyFill="1" applyBorder="1" applyAlignment="1">
      <alignment vertical="center"/>
    </xf>
    <xf numFmtId="1" fontId="20" fillId="5" borderId="11" xfId="0" applyNumberFormat="1" applyFont="1" applyFill="1" applyBorder="1" applyAlignment="1" applyProtection="1">
      <alignment vertical="center"/>
      <protection locked="0"/>
    </xf>
    <xf numFmtId="4" fontId="20" fillId="0" borderId="0" xfId="0" applyNumberFormat="1" applyFont="1" applyAlignment="1">
      <alignment vertical="center"/>
    </xf>
    <xf numFmtId="4" fontId="20" fillId="6" borderId="11" xfId="0" applyNumberFormat="1" applyFont="1" applyFill="1" applyBorder="1" applyAlignment="1" applyProtection="1">
      <alignment vertical="center"/>
      <protection locked="0"/>
    </xf>
    <xf numFmtId="4" fontId="0" fillId="2" borderId="29" xfId="0" applyNumberFormat="1" applyFill="1" applyBorder="1" applyAlignment="1" applyProtection="1">
      <alignment vertical="center"/>
      <protection locked="0"/>
    </xf>
    <xf numFmtId="4" fontId="0" fillId="2" borderId="30" xfId="0" applyNumberFormat="1" applyFill="1" applyBorder="1" applyAlignment="1" applyProtection="1">
      <alignment vertical="center"/>
      <protection locked="0"/>
    </xf>
    <xf numFmtId="4" fontId="0" fillId="2" borderId="37" xfId="0" applyNumberFormat="1" applyFill="1" applyBorder="1" applyAlignment="1" applyProtection="1">
      <alignment vertical="center"/>
      <protection locked="0"/>
    </xf>
    <xf numFmtId="4" fontId="20" fillId="2" borderId="37" xfId="0" applyNumberFormat="1" applyFont="1" applyFill="1" applyBorder="1" applyAlignment="1" applyProtection="1">
      <alignment vertical="center"/>
      <protection locked="0"/>
    </xf>
    <xf numFmtId="0" fontId="4" fillId="4" borderId="10" xfId="0" applyFont="1" applyFill="1" applyBorder="1" applyAlignment="1">
      <alignment vertical="center"/>
    </xf>
    <xf numFmtId="4" fontId="4" fillId="4" borderId="8" xfId="0" applyNumberFormat="1" applyFont="1" applyFill="1" applyBorder="1" applyAlignment="1">
      <alignment vertical="center"/>
    </xf>
    <xf numFmtId="4" fontId="20" fillId="0" borderId="0" xfId="0" applyNumberFormat="1" applyFont="1" applyFill="1" applyAlignment="1">
      <alignment vertical="center"/>
    </xf>
    <xf numFmtId="0" fontId="20" fillId="4" borderId="10" xfId="0" applyFont="1" applyFill="1" applyBorder="1" applyAlignment="1">
      <alignment vertical="center"/>
    </xf>
    <xf numFmtId="0" fontId="20" fillId="0" borderId="0" xfId="0" applyFont="1" applyBorder="1" applyAlignment="1">
      <alignment vertical="center"/>
    </xf>
    <xf numFmtId="0" fontId="20"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23" fillId="8" borderId="10" xfId="0" applyFont="1" applyFill="1" applyBorder="1" applyAlignment="1">
      <alignment vertical="center"/>
    </xf>
    <xf numFmtId="0" fontId="4" fillId="9" borderId="20" xfId="0" applyFont="1" applyFill="1" applyBorder="1" applyAlignment="1" applyProtection="1">
      <alignment vertical="center"/>
      <protection locked="0"/>
    </xf>
    <xf numFmtId="0" fontId="0" fillId="0" borderId="23" xfId="0" applyBorder="1"/>
    <xf numFmtId="0" fontId="0" fillId="0" borderId="40" xfId="0" applyBorder="1"/>
    <xf numFmtId="164" fontId="0" fillId="0" borderId="23" xfId="0" applyNumberFormat="1" applyBorder="1"/>
    <xf numFmtId="10" fontId="0" fillId="0" borderId="40" xfId="3" applyNumberFormat="1" applyFont="1" applyBorder="1"/>
    <xf numFmtId="164" fontId="0" fillId="0" borderId="21" xfId="0" applyNumberFormat="1" applyBorder="1"/>
    <xf numFmtId="0" fontId="0" fillId="0" borderId="22" xfId="0" applyBorder="1"/>
    <xf numFmtId="164" fontId="0" fillId="0" borderId="23" xfId="2" applyNumberFormat="1" applyFont="1" applyBorder="1"/>
    <xf numFmtId="0" fontId="0" fillId="0" borderId="20" xfId="0" applyBorder="1"/>
    <xf numFmtId="0" fontId="0" fillId="0" borderId="41" xfId="0" applyBorder="1"/>
    <xf numFmtId="0" fontId="0" fillId="0" borderId="18" xfId="0" applyBorder="1"/>
    <xf numFmtId="0" fontId="1" fillId="0" borderId="23" xfId="0" applyFont="1" applyBorder="1"/>
    <xf numFmtId="0" fontId="1" fillId="0" borderId="0" xfId="0" applyFont="1"/>
    <xf numFmtId="0" fontId="0" fillId="0" borderId="0" xfId="0" applyBorder="1"/>
    <xf numFmtId="43" fontId="0" fillId="0" borderId="0" xfId="2" applyFont="1" applyBorder="1"/>
    <xf numFmtId="43" fontId="0" fillId="0" borderId="40" xfId="2" applyFont="1" applyBorder="1"/>
    <xf numFmtId="0" fontId="1" fillId="0" borderId="21" xfId="0" applyFont="1" applyBorder="1"/>
    <xf numFmtId="43" fontId="0" fillId="0" borderId="2" xfId="2" applyFont="1" applyBorder="1"/>
    <xf numFmtId="43" fontId="0" fillId="0" borderId="22" xfId="2" applyFont="1" applyBorder="1"/>
    <xf numFmtId="1" fontId="20" fillId="6" borderId="11" xfId="0" applyNumberFormat="1" applyFont="1" applyFill="1" applyBorder="1" applyAlignment="1" applyProtection="1">
      <alignment vertical="center"/>
      <protection locked="0"/>
    </xf>
    <xf numFmtId="0" fontId="0" fillId="0" borderId="21" xfId="0" applyBorder="1"/>
    <xf numFmtId="164" fontId="0" fillId="0" borderId="2" xfId="0" applyNumberFormat="1" applyBorder="1"/>
    <xf numFmtId="0" fontId="0" fillId="0" borderId="2" xfId="0" applyBorder="1"/>
    <xf numFmtId="164" fontId="0" fillId="0" borderId="2" xfId="2" applyNumberFormat="1" applyFont="1" applyBorder="1"/>
    <xf numFmtId="0" fontId="31" fillId="12" borderId="42" xfId="0" applyFont="1" applyFill="1" applyBorder="1" applyAlignment="1">
      <alignment vertical="center"/>
    </xf>
    <xf numFmtId="0" fontId="32" fillId="12" borderId="43" xfId="0" applyFont="1" applyFill="1" applyBorder="1" applyAlignment="1">
      <alignment vertical="center"/>
    </xf>
    <xf numFmtId="0" fontId="0" fillId="12" borderId="43" xfId="0" applyFill="1" applyBorder="1" applyAlignment="1">
      <alignment vertical="center"/>
    </xf>
    <xf numFmtId="0" fontId="0" fillId="12" borderId="44" xfId="0" applyFill="1" applyBorder="1" applyAlignment="1">
      <alignment vertical="center"/>
    </xf>
    <xf numFmtId="0" fontId="0" fillId="0" borderId="45" xfId="0" applyBorder="1" applyAlignment="1">
      <alignment vertical="center"/>
    </xf>
    <xf numFmtId="0" fontId="31" fillId="13" borderId="46" xfId="0" applyFont="1" applyFill="1" applyBorder="1" applyAlignment="1">
      <alignment vertical="center"/>
    </xf>
    <xf numFmtId="0" fontId="0" fillId="13" borderId="46" xfId="0" applyFill="1" applyBorder="1" applyAlignment="1">
      <alignment vertical="center"/>
    </xf>
    <xf numFmtId="0" fontId="0" fillId="13" borderId="47" xfId="0" applyFill="1" applyBorder="1" applyAlignment="1">
      <alignment vertical="center"/>
    </xf>
    <xf numFmtId="0" fontId="31" fillId="13" borderId="35" xfId="0" applyFont="1" applyFill="1" applyBorder="1" applyAlignment="1">
      <alignment vertical="center"/>
    </xf>
    <xf numFmtId="0" fontId="33" fillId="12" borderId="1" xfId="0" applyFont="1" applyFill="1" applyBorder="1" applyAlignment="1">
      <alignment vertical="center"/>
    </xf>
    <xf numFmtId="0" fontId="33" fillId="12" borderId="39" xfId="0" applyFont="1" applyFill="1" applyBorder="1" applyAlignment="1">
      <alignment horizontal="right" vertical="center"/>
    </xf>
    <xf numFmtId="0" fontId="33" fillId="12" borderId="35" xfId="0" applyFont="1" applyFill="1" applyBorder="1" applyAlignment="1">
      <alignment vertical="center"/>
    </xf>
    <xf numFmtId="2" fontId="33" fillId="14" borderId="1" xfId="0" applyNumberFormat="1" applyFont="1" applyFill="1" applyBorder="1" applyAlignment="1">
      <alignment vertical="center"/>
    </xf>
    <xf numFmtId="2" fontId="33" fillId="15" borderId="39" xfId="0" applyNumberFormat="1" applyFont="1" applyFill="1" applyBorder="1" applyAlignment="1">
      <alignment vertical="center"/>
    </xf>
    <xf numFmtId="0" fontId="34" fillId="13" borderId="48" xfId="0" applyFont="1" applyFill="1" applyBorder="1" applyAlignment="1">
      <alignment vertical="center"/>
    </xf>
    <xf numFmtId="2" fontId="31" fillId="13" borderId="25" xfId="0" applyNumberFormat="1" applyFont="1" applyFill="1" applyBorder="1" applyAlignment="1">
      <alignment vertical="center"/>
    </xf>
    <xf numFmtId="2" fontId="31" fillId="13" borderId="49" xfId="0" applyNumberFormat="1" applyFont="1" applyFill="1" applyBorder="1" applyAlignment="1">
      <alignment vertical="center"/>
    </xf>
    <xf numFmtId="0" fontId="0" fillId="0" borderId="5" xfId="0" applyBorder="1" applyAlignment="1">
      <alignment vertical="center"/>
    </xf>
    <xf numFmtId="0" fontId="30" fillId="12" borderId="35" xfId="0" applyFont="1" applyFill="1" applyBorder="1" applyAlignment="1">
      <alignment vertical="center"/>
    </xf>
    <xf numFmtId="0" fontId="34" fillId="16" borderId="15" xfId="0" applyFont="1" applyFill="1" applyBorder="1" applyAlignment="1">
      <alignment horizontal="left" vertical="center"/>
    </xf>
    <xf numFmtId="0" fontId="34" fillId="16" borderId="5" xfId="0" applyFont="1" applyFill="1" applyBorder="1" applyAlignment="1">
      <alignment horizontal="left" vertical="center"/>
    </xf>
    <xf numFmtId="2" fontId="31" fillId="16" borderId="4" xfId="0" applyNumberFormat="1" applyFont="1" applyFill="1" applyBorder="1" applyAlignment="1">
      <alignment vertical="center"/>
    </xf>
    <xf numFmtId="0" fontId="34" fillId="16" borderId="45" xfId="0" applyFont="1" applyFill="1" applyBorder="1" applyAlignment="1">
      <alignment horizontal="left" vertical="center"/>
    </xf>
    <xf numFmtId="0" fontId="33" fillId="13" borderId="46" xfId="0" applyFont="1" applyFill="1" applyBorder="1" applyAlignment="1">
      <alignment horizontal="right" vertical="center"/>
    </xf>
    <xf numFmtId="0" fontId="33" fillId="13" borderId="47" xfId="0" applyFont="1" applyFill="1" applyBorder="1" applyAlignment="1">
      <alignment horizontal="right" vertical="center"/>
    </xf>
    <xf numFmtId="0" fontId="34" fillId="12" borderId="48" xfId="0" applyFont="1" applyFill="1" applyBorder="1" applyAlignment="1">
      <alignment vertical="center"/>
    </xf>
    <xf numFmtId="4" fontId="34" fillId="12" borderId="25" xfId="0" applyNumberFormat="1" applyFont="1" applyFill="1" applyBorder="1" applyAlignment="1">
      <alignment vertical="center"/>
    </xf>
    <xf numFmtId="4" fontId="34" fillId="12" borderId="49" xfId="0" applyNumberFormat="1" applyFont="1" applyFill="1" applyBorder="1" applyAlignment="1">
      <alignment vertical="center"/>
    </xf>
    <xf numFmtId="0" fontId="31" fillId="0" borderId="4" xfId="0" applyFont="1" applyBorder="1" applyAlignment="1">
      <alignment vertical="center"/>
    </xf>
    <xf numFmtId="0" fontId="32" fillId="0" borderId="4" xfId="0" applyFont="1" applyBorder="1" applyAlignment="1">
      <alignment vertical="center"/>
    </xf>
    <xf numFmtId="0" fontId="0" fillId="0" borderId="4" xfId="0" applyBorder="1" applyAlignment="1">
      <alignment vertical="center"/>
    </xf>
    <xf numFmtId="4" fontId="6" fillId="11" borderId="30" xfId="0" applyNumberFormat="1" applyFont="1" applyFill="1" applyBorder="1" applyAlignment="1" applyProtection="1">
      <alignment vertical="center"/>
    </xf>
    <xf numFmtId="3" fontId="4" fillId="9" borderId="1" xfId="0" applyNumberFormat="1" applyFont="1" applyFill="1" applyBorder="1" applyAlignment="1">
      <alignment horizontal="center" vertical="center"/>
    </xf>
    <xf numFmtId="4" fontId="20" fillId="11" borderId="29" xfId="0" applyNumberFormat="1" applyFont="1" applyFill="1" applyBorder="1" applyAlignment="1" applyProtection="1">
      <alignment horizontal="right" vertical="center"/>
      <protection locked="0"/>
    </xf>
    <xf numFmtId="4" fontId="20" fillId="11" borderId="30" xfId="0" applyNumberFormat="1" applyFont="1" applyFill="1" applyBorder="1" applyAlignment="1" applyProtection="1">
      <alignment horizontal="right" vertical="center"/>
      <protection locked="0"/>
    </xf>
    <xf numFmtId="4" fontId="20" fillId="11" borderId="31" xfId="0" applyNumberFormat="1" applyFont="1" applyFill="1" applyBorder="1" applyAlignment="1" applyProtection="1">
      <alignment horizontal="right" vertical="center"/>
      <protection locked="0"/>
    </xf>
    <xf numFmtId="4" fontId="24" fillId="0" borderId="23" xfId="0" applyNumberFormat="1" applyFont="1" applyFill="1" applyBorder="1" applyAlignment="1">
      <alignment vertical="center"/>
    </xf>
    <xf numFmtId="4" fontId="24" fillId="0" borderId="40" xfId="0" applyNumberFormat="1" applyFont="1" applyFill="1" applyBorder="1" applyAlignment="1">
      <alignment vertical="center"/>
    </xf>
    <xf numFmtId="3" fontId="4" fillId="9" borderId="39" xfId="0" applyNumberFormat="1" applyFont="1" applyFill="1" applyBorder="1" applyAlignment="1">
      <alignment horizontal="center" vertical="center"/>
    </xf>
    <xf numFmtId="4" fontId="20" fillId="0" borderId="52" xfId="0" applyNumberFormat="1" applyFont="1" applyFill="1" applyBorder="1" applyAlignment="1" applyProtection="1">
      <alignment vertical="center"/>
      <protection locked="0"/>
    </xf>
    <xf numFmtId="4" fontId="20" fillId="6" borderId="53" xfId="0" applyNumberFormat="1" applyFont="1" applyFill="1" applyBorder="1" applyAlignment="1" applyProtection="1">
      <alignment horizontal="right" vertical="center"/>
      <protection locked="0"/>
    </xf>
    <xf numFmtId="4" fontId="1" fillId="0" borderId="35" xfId="0" applyNumberFormat="1" applyFont="1" applyFill="1" applyBorder="1" applyAlignment="1" applyProtection="1">
      <alignment vertical="center"/>
      <protection locked="0"/>
    </xf>
    <xf numFmtId="4" fontId="20" fillId="6" borderId="54" xfId="0" applyNumberFormat="1" applyFont="1" applyFill="1" applyBorder="1" applyAlignment="1" applyProtection="1">
      <alignment horizontal="right" vertical="center"/>
      <protection locked="0"/>
    </xf>
    <xf numFmtId="4" fontId="20" fillId="0" borderId="35" xfId="0" applyNumberFormat="1" applyFont="1" applyFill="1" applyBorder="1" applyAlignment="1" applyProtection="1">
      <alignment vertical="center"/>
      <protection locked="0"/>
    </xf>
    <xf numFmtId="4" fontId="20" fillId="6" borderId="55" xfId="0" applyNumberFormat="1" applyFont="1" applyFill="1" applyBorder="1" applyAlignment="1" applyProtection="1">
      <alignment horizontal="right" vertical="center"/>
      <protection locked="0"/>
    </xf>
    <xf numFmtId="4" fontId="20" fillId="0" borderId="23" xfId="0" applyNumberFormat="1" applyFont="1" applyFill="1" applyBorder="1" applyAlignment="1">
      <alignment vertical="center"/>
    </xf>
    <xf numFmtId="4" fontId="4" fillId="0" borderId="40" xfId="0" applyNumberFormat="1" applyFont="1" applyFill="1" applyBorder="1" applyAlignment="1">
      <alignment horizontal="right" vertical="center"/>
    </xf>
    <xf numFmtId="4" fontId="20" fillId="0" borderId="21" xfId="0" applyNumberFormat="1" applyFont="1" applyFill="1" applyBorder="1" applyAlignment="1">
      <alignment vertical="center"/>
    </xf>
    <xf numFmtId="3" fontId="20" fillId="0" borderId="2" xfId="0" applyNumberFormat="1" applyFont="1" applyFill="1" applyBorder="1" applyAlignment="1">
      <alignment vertical="center"/>
    </xf>
    <xf numFmtId="4" fontId="4" fillId="0" borderId="2" xfId="0" applyNumberFormat="1" applyFont="1" applyFill="1" applyBorder="1" applyAlignment="1">
      <alignment vertical="center"/>
    </xf>
    <xf numFmtId="4" fontId="4" fillId="0" borderId="22" xfId="0" applyNumberFormat="1" applyFont="1" applyFill="1" applyBorder="1" applyAlignment="1">
      <alignment horizontal="right" vertical="center"/>
    </xf>
    <xf numFmtId="4" fontId="1" fillId="0" borderId="23" xfId="0" applyNumberFormat="1" applyFont="1" applyFill="1" applyBorder="1" applyAlignment="1">
      <alignment vertical="center"/>
    </xf>
    <xf numFmtId="4" fontId="20" fillId="3" borderId="56" xfId="0" applyNumberFormat="1" applyFont="1" applyFill="1" applyBorder="1" applyAlignment="1" applyProtection="1">
      <alignment horizontal="right" vertical="center"/>
    </xf>
    <xf numFmtId="4" fontId="20" fillId="0" borderId="40" xfId="0" applyNumberFormat="1" applyFont="1" applyBorder="1" applyAlignment="1">
      <alignment horizontal="right" vertical="center"/>
    </xf>
    <xf numFmtId="4" fontId="20" fillId="6" borderId="56" xfId="0" applyNumberFormat="1" applyFont="1" applyFill="1" applyBorder="1" applyAlignment="1" applyProtection="1">
      <alignment horizontal="right" vertical="center"/>
      <protection locked="0"/>
    </xf>
    <xf numFmtId="4" fontId="20" fillId="6" borderId="57" xfId="0" applyNumberFormat="1" applyFont="1" applyFill="1" applyBorder="1" applyAlignment="1" applyProtection="1">
      <alignment horizontal="right" vertical="center"/>
      <protection locked="0"/>
    </xf>
    <xf numFmtId="4" fontId="20" fillId="0" borderId="40" xfId="0" applyNumberFormat="1" applyFont="1" applyFill="1" applyBorder="1" applyAlignment="1">
      <alignment horizontal="right" vertical="center"/>
    </xf>
    <xf numFmtId="4" fontId="4" fillId="2" borderId="58" xfId="0" applyNumberFormat="1" applyFont="1" applyFill="1" applyBorder="1" applyAlignment="1">
      <alignment vertical="center"/>
    </xf>
    <xf numFmtId="4" fontId="20" fillId="6" borderId="59" xfId="0" applyNumberFormat="1" applyFont="1" applyFill="1" applyBorder="1" applyAlignment="1" applyProtection="1">
      <alignment horizontal="right" vertical="center"/>
      <protection locked="0"/>
    </xf>
    <xf numFmtId="4" fontId="20" fillId="4" borderId="39" xfId="0" applyNumberFormat="1" applyFont="1" applyFill="1" applyBorder="1" applyAlignment="1">
      <alignment horizontal="right" vertical="center"/>
    </xf>
    <xf numFmtId="4" fontId="4" fillId="2" borderId="60" xfId="0" applyNumberFormat="1" applyFont="1" applyFill="1" applyBorder="1" applyAlignment="1">
      <alignment vertical="center"/>
    </xf>
    <xf numFmtId="4" fontId="20" fillId="0" borderId="23" xfId="0" applyNumberFormat="1" applyFont="1" applyFill="1" applyBorder="1" applyAlignment="1" applyProtection="1">
      <alignment vertical="center"/>
      <protection locked="0"/>
    </xf>
    <xf numFmtId="4" fontId="20" fillId="4" borderId="61" xfId="0" applyNumberFormat="1" applyFont="1" applyFill="1" applyBorder="1" applyAlignment="1">
      <alignment horizontal="right" vertical="center"/>
    </xf>
    <xf numFmtId="0" fontId="1" fillId="0" borderId="35" xfId="0" applyFont="1" applyFill="1" applyBorder="1" applyAlignment="1" applyProtection="1">
      <alignment vertical="center"/>
      <protection locked="0"/>
    </xf>
    <xf numFmtId="0" fontId="20" fillId="0" borderId="35" xfId="0" applyFont="1" applyFill="1" applyBorder="1" applyAlignment="1" applyProtection="1">
      <alignment vertical="center"/>
      <protection locked="0"/>
    </xf>
    <xf numFmtId="0" fontId="20" fillId="0" borderId="23" xfId="0" applyFont="1" applyFill="1" applyBorder="1" applyAlignment="1" applyProtection="1">
      <alignment vertical="center"/>
      <protection locked="0"/>
    </xf>
    <xf numFmtId="4" fontId="20" fillId="4" borderId="62" xfId="0" applyNumberFormat="1" applyFont="1" applyFill="1" applyBorder="1" applyAlignment="1">
      <alignment horizontal="right" vertical="center"/>
    </xf>
    <xf numFmtId="4" fontId="20" fillId="4" borderId="40" xfId="0" applyNumberFormat="1" applyFont="1" applyFill="1" applyBorder="1" applyAlignment="1">
      <alignment horizontal="right" vertical="center"/>
    </xf>
    <xf numFmtId="4" fontId="4" fillId="0" borderId="23" xfId="0" applyNumberFormat="1" applyFont="1" applyFill="1" applyBorder="1" applyAlignment="1">
      <alignment vertical="center"/>
    </xf>
    <xf numFmtId="4" fontId="4" fillId="0" borderId="40" xfId="0" applyNumberFormat="1" applyFont="1" applyBorder="1" applyAlignment="1">
      <alignment horizontal="right" vertical="center"/>
    </xf>
    <xf numFmtId="0" fontId="20" fillId="0" borderId="52" xfId="0" applyFont="1" applyFill="1" applyBorder="1" applyAlignment="1" applyProtection="1">
      <alignment vertical="center"/>
      <protection locked="0"/>
    </xf>
    <xf numFmtId="4" fontId="20" fillId="0" borderId="52" xfId="0" applyNumberFormat="1" applyFont="1" applyBorder="1" applyAlignment="1" applyProtection="1">
      <alignment vertical="center"/>
      <protection locked="0"/>
    </xf>
    <xf numFmtId="4" fontId="20" fillId="0" borderId="35" xfId="0" applyNumberFormat="1" applyFont="1" applyBorder="1" applyAlignment="1" applyProtection="1">
      <alignment vertical="center"/>
      <protection locked="0"/>
    </xf>
    <xf numFmtId="4" fontId="4" fillId="2" borderId="63" xfId="0" applyNumberFormat="1" applyFont="1" applyFill="1" applyBorder="1" applyAlignment="1" applyProtection="1">
      <alignment vertical="center"/>
      <protection locked="0"/>
    </xf>
    <xf numFmtId="4" fontId="20" fillId="4" borderId="64" xfId="0" applyNumberFormat="1" applyFont="1" applyFill="1" applyBorder="1" applyAlignment="1">
      <alignment horizontal="right" vertical="center"/>
    </xf>
    <xf numFmtId="0" fontId="4" fillId="0" borderId="23" xfId="0" applyFont="1" applyFill="1" applyBorder="1" applyAlignment="1">
      <alignment vertical="center"/>
    </xf>
    <xf numFmtId="4" fontId="20" fillId="0" borderId="23" xfId="0" applyNumberFormat="1" applyFont="1" applyBorder="1" applyAlignment="1">
      <alignment vertical="center"/>
    </xf>
    <xf numFmtId="4" fontId="20" fillId="3" borderId="53" xfId="0" applyNumberFormat="1" applyFont="1" applyFill="1" applyBorder="1" applyAlignment="1" applyProtection="1">
      <alignment horizontal="right" vertical="center"/>
    </xf>
    <xf numFmtId="4" fontId="20" fillId="3" borderId="54" xfId="0" applyNumberFormat="1" applyFont="1" applyFill="1" applyBorder="1" applyAlignment="1" applyProtection="1">
      <alignment horizontal="right" vertical="center"/>
    </xf>
    <xf numFmtId="4" fontId="20" fillId="3" borderId="59" xfId="0" applyNumberFormat="1" applyFont="1" applyFill="1" applyBorder="1" applyAlignment="1" applyProtection="1">
      <alignment horizontal="right" vertical="center"/>
    </xf>
    <xf numFmtId="4" fontId="20" fillId="0" borderId="35" xfId="0" applyNumberFormat="1" applyFont="1" applyFill="1" applyBorder="1" applyAlignment="1">
      <alignment vertical="center"/>
    </xf>
    <xf numFmtId="4" fontId="22" fillId="0" borderId="23" xfId="0" applyNumberFormat="1" applyFont="1" applyBorder="1" applyAlignment="1">
      <alignment vertical="center"/>
    </xf>
    <xf numFmtId="4" fontId="22" fillId="0" borderId="40" xfId="0" applyNumberFormat="1" applyFont="1" applyBorder="1" applyAlignment="1">
      <alignment horizontal="right" vertical="center"/>
    </xf>
    <xf numFmtId="4" fontId="22" fillId="0" borderId="21" xfId="0" applyNumberFormat="1" applyFont="1" applyBorder="1" applyAlignment="1">
      <alignment vertical="center"/>
    </xf>
    <xf numFmtId="3" fontId="22" fillId="0" borderId="2" xfId="0" applyNumberFormat="1" applyFont="1" applyBorder="1" applyAlignment="1">
      <alignment vertical="center"/>
    </xf>
    <xf numFmtId="4" fontId="22" fillId="0" borderId="2" xfId="0" applyNumberFormat="1" applyFont="1" applyBorder="1" applyAlignment="1">
      <alignment vertical="center"/>
    </xf>
    <xf numFmtId="4" fontId="22" fillId="0" borderId="22" xfId="0" applyNumberFormat="1" applyFont="1" applyBorder="1" applyAlignment="1">
      <alignment horizontal="right" vertical="center"/>
    </xf>
    <xf numFmtId="3" fontId="20" fillId="0" borderId="40" xfId="0" applyNumberFormat="1" applyFont="1" applyBorder="1" applyAlignment="1">
      <alignment vertical="center"/>
    </xf>
    <xf numFmtId="4" fontId="1" fillId="0" borderId="52" xfId="0" applyNumberFormat="1" applyFont="1" applyFill="1" applyBorder="1" applyAlignment="1">
      <alignment vertical="center"/>
    </xf>
    <xf numFmtId="0" fontId="0" fillId="0" borderId="50" xfId="0" applyBorder="1" applyAlignment="1" applyProtection="1">
      <alignment horizontal="center" vertical="center"/>
    </xf>
    <xf numFmtId="0" fontId="9" fillId="10" borderId="65" xfId="0" applyFont="1" applyFill="1" applyBorder="1" applyAlignment="1" applyProtection="1">
      <alignment horizontal="left" vertical="center"/>
    </xf>
    <xf numFmtId="0" fontId="9" fillId="10" borderId="47" xfId="0" applyFont="1" applyFill="1" applyBorder="1" applyAlignment="1" applyProtection="1">
      <alignment horizontal="left" vertical="center"/>
    </xf>
    <xf numFmtId="0" fontId="1" fillId="0" borderId="23" xfId="0" applyFont="1" applyBorder="1" applyAlignment="1" applyProtection="1">
      <alignment vertical="center"/>
    </xf>
    <xf numFmtId="3" fontId="1" fillId="2" borderId="39" xfId="0" applyNumberFormat="1" applyFont="1" applyFill="1" applyBorder="1" applyAlignment="1" applyProtection="1">
      <alignment vertical="center"/>
      <protection locked="0"/>
    </xf>
    <xf numFmtId="0" fontId="1" fillId="0" borderId="21" xfId="0" applyFont="1" applyFill="1" applyBorder="1" applyAlignment="1" applyProtection="1">
      <alignment vertical="center"/>
    </xf>
    <xf numFmtId="4" fontId="1" fillId="0" borderId="50" xfId="1" applyNumberFormat="1" applyFont="1" applyBorder="1" applyAlignment="1" applyProtection="1">
      <alignment vertical="center"/>
    </xf>
    <xf numFmtId="4" fontId="1" fillId="0" borderId="21" xfId="1" applyNumberFormat="1" applyFont="1" applyFill="1" applyBorder="1" applyAlignment="1" applyProtection="1">
      <alignment vertical="center"/>
    </xf>
    <xf numFmtId="0" fontId="4" fillId="9" borderId="16" xfId="0" applyFont="1" applyFill="1" applyBorder="1" applyAlignment="1" applyProtection="1">
      <alignment vertical="center"/>
    </xf>
    <xf numFmtId="0" fontId="4" fillId="9" borderId="0" xfId="0" applyFont="1" applyFill="1" applyBorder="1" applyAlignment="1" applyProtection="1">
      <alignment vertical="center"/>
    </xf>
    <xf numFmtId="0" fontId="4" fillId="9" borderId="0" xfId="0" applyFont="1" applyFill="1" applyBorder="1" applyAlignment="1" applyProtection="1">
      <alignment horizontal="left" vertical="center"/>
    </xf>
    <xf numFmtId="0" fontId="4" fillId="9" borderId="0" xfId="0" applyFont="1" applyFill="1" applyBorder="1" applyAlignment="1" applyProtection="1">
      <alignment horizontal="center" vertical="center"/>
    </xf>
    <xf numFmtId="0" fontId="4" fillId="9" borderId="0" xfId="0" applyFont="1" applyFill="1" applyBorder="1" applyAlignment="1" applyProtection="1">
      <alignment horizontal="center" vertical="center" wrapText="1"/>
    </xf>
    <xf numFmtId="4" fontId="4" fillId="9" borderId="12" xfId="0" applyNumberFormat="1" applyFont="1" applyFill="1" applyBorder="1" applyAlignment="1" applyProtection="1">
      <alignment vertical="center"/>
    </xf>
    <xf numFmtId="4" fontId="6" fillId="9" borderId="14" xfId="0" applyNumberFormat="1" applyFont="1" applyFill="1" applyBorder="1" applyAlignment="1" applyProtection="1">
      <alignment vertical="center"/>
    </xf>
    <xf numFmtId="4" fontId="1" fillId="0" borderId="52" xfId="0" applyNumberFormat="1" applyFont="1" applyFill="1" applyBorder="1" applyAlignment="1" applyProtection="1">
      <alignment vertical="center"/>
      <protection locked="0"/>
    </xf>
    <xf numFmtId="4" fontId="36" fillId="0" borderId="0" xfId="0" applyNumberFormat="1" applyFont="1" applyBorder="1" applyAlignment="1">
      <alignment vertical="center"/>
    </xf>
    <xf numFmtId="4" fontId="0" fillId="0" borderId="0" xfId="0" applyNumberFormat="1" applyBorder="1" applyAlignment="1">
      <alignment horizontal="center" vertical="center"/>
    </xf>
    <xf numFmtId="4" fontId="1" fillId="0" borderId="16"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4" fontId="35" fillId="0" borderId="0" xfId="0" applyNumberFormat="1" applyFont="1" applyFill="1" applyBorder="1" applyAlignment="1">
      <alignment vertical="center"/>
    </xf>
    <xf numFmtId="9" fontId="20" fillId="3" borderId="11" xfId="3" applyFont="1" applyFill="1" applyBorder="1" applyAlignment="1">
      <alignment vertical="center"/>
    </xf>
    <xf numFmtId="9" fontId="20" fillId="6" borderId="11" xfId="3" applyFont="1" applyFill="1" applyBorder="1" applyAlignment="1" applyProtection="1">
      <alignment vertical="center"/>
      <protection locked="0"/>
    </xf>
    <xf numFmtId="4" fontId="1" fillId="0" borderId="16" xfId="0" applyNumberFormat="1" applyFont="1" applyFill="1" applyBorder="1" applyAlignment="1">
      <alignment vertical="center"/>
    </xf>
    <xf numFmtId="4" fontId="1" fillId="0" borderId="0" xfId="0" applyNumberFormat="1" applyFont="1" applyFill="1" applyBorder="1" applyAlignment="1">
      <alignment vertical="center"/>
    </xf>
    <xf numFmtId="3" fontId="4" fillId="9" borderId="46" xfId="0" applyNumberFormat="1" applyFont="1" applyFill="1" applyBorder="1" applyAlignment="1">
      <alignment horizontal="center" vertical="center"/>
    </xf>
    <xf numFmtId="4" fontId="20" fillId="0" borderId="24" xfId="0" applyNumberFormat="1" applyFont="1" applyBorder="1" applyAlignment="1">
      <alignment vertical="center"/>
    </xf>
    <xf numFmtId="3" fontId="4" fillId="9" borderId="47" xfId="0" applyNumberFormat="1" applyFont="1" applyFill="1" applyBorder="1" applyAlignment="1">
      <alignment horizontal="center" vertical="center"/>
    </xf>
    <xf numFmtId="0" fontId="4" fillId="0" borderId="23" xfId="0" applyFont="1" applyFill="1" applyBorder="1" applyAlignment="1">
      <alignment horizontal="right" vertical="center"/>
    </xf>
    <xf numFmtId="4" fontId="0" fillId="0" borderId="40" xfId="0" applyNumberFormat="1" applyBorder="1" applyAlignment="1">
      <alignment vertical="center"/>
    </xf>
    <xf numFmtId="0" fontId="4" fillId="0" borderId="23" xfId="0" applyFont="1" applyFill="1" applyBorder="1" applyAlignment="1">
      <alignment horizontal="left" vertical="center"/>
    </xf>
    <xf numFmtId="4" fontId="0" fillId="0" borderId="40" xfId="0" applyNumberFormat="1" applyBorder="1" applyAlignment="1">
      <alignment horizontal="center" vertical="center"/>
    </xf>
    <xf numFmtId="0" fontId="20" fillId="0" borderId="35" xfId="0" applyFont="1" applyBorder="1" applyAlignment="1" applyProtection="1">
      <alignment vertical="center"/>
      <protection locked="0"/>
    </xf>
    <xf numFmtId="4" fontId="0" fillId="6" borderId="56" xfId="0" applyNumberFormat="1" applyFill="1" applyBorder="1" applyAlignment="1" applyProtection="1">
      <alignment vertical="center"/>
      <protection locked="0"/>
    </xf>
    <xf numFmtId="0" fontId="0" fillId="0" borderId="23" xfId="0" applyBorder="1" applyAlignment="1">
      <alignment vertical="center"/>
    </xf>
    <xf numFmtId="0" fontId="4" fillId="0" borderId="23" xfId="0" applyFont="1" applyBorder="1" applyAlignment="1" applyProtection="1">
      <alignment horizontal="right" vertical="center"/>
      <protection locked="0"/>
    </xf>
    <xf numFmtId="4" fontId="1" fillId="0" borderId="40" xfId="0" applyNumberFormat="1" applyFont="1" applyFill="1" applyBorder="1" applyAlignment="1">
      <alignment vertical="center"/>
    </xf>
    <xf numFmtId="0" fontId="4" fillId="0" borderId="23" xfId="0" applyFont="1" applyBorder="1" applyAlignment="1" applyProtection="1">
      <alignment horizontal="left" vertical="center"/>
      <protection locked="0"/>
    </xf>
    <xf numFmtId="4" fontId="1" fillId="0" borderId="40" xfId="0" applyNumberFormat="1" applyFont="1" applyFill="1" applyBorder="1" applyAlignment="1">
      <alignment horizontal="center" vertical="center"/>
    </xf>
    <xf numFmtId="4" fontId="4" fillId="0" borderId="40" xfId="0" applyNumberFormat="1" applyFont="1" applyFill="1" applyBorder="1" applyAlignment="1">
      <alignment vertical="center"/>
    </xf>
    <xf numFmtId="0" fontId="4" fillId="0" borderId="23" xfId="0" applyFont="1" applyFill="1" applyBorder="1" applyAlignment="1" applyProtection="1">
      <alignment horizontal="left" vertical="center"/>
      <protection locked="0"/>
    </xf>
    <xf numFmtId="4" fontId="0" fillId="6" borderId="53" xfId="0" applyNumberFormat="1" applyFill="1" applyBorder="1" applyProtection="1">
      <protection locked="0"/>
    </xf>
    <xf numFmtId="4" fontId="0" fillId="6" borderId="54" xfId="0" applyNumberFormat="1" applyFill="1" applyBorder="1" applyProtection="1">
      <protection locked="0"/>
    </xf>
    <xf numFmtId="4" fontId="0" fillId="6" borderId="55" xfId="0" applyNumberFormat="1" applyFill="1" applyBorder="1" applyProtection="1">
      <protection locked="0"/>
    </xf>
    <xf numFmtId="0" fontId="0" fillId="0" borderId="21" xfId="0" applyFill="1" applyBorder="1" applyAlignment="1" applyProtection="1">
      <alignment vertical="center"/>
      <protection locked="0"/>
    </xf>
    <xf numFmtId="0" fontId="1" fillId="0" borderId="35" xfId="0" applyFont="1" applyBorder="1" applyAlignment="1" applyProtection="1">
      <alignment vertical="center"/>
      <protection locked="0"/>
    </xf>
    <xf numFmtId="0" fontId="9" fillId="0" borderId="35" xfId="0" applyFont="1" applyBorder="1" applyAlignment="1" applyProtection="1">
      <alignment vertical="center"/>
      <protection locked="0"/>
    </xf>
    <xf numFmtId="0" fontId="1" fillId="0" borderId="63" xfId="0" applyFont="1" applyFill="1" applyBorder="1" applyAlignment="1" applyProtection="1">
      <alignment vertical="center"/>
      <protection locked="0"/>
    </xf>
    <xf numFmtId="0" fontId="4" fillId="4" borderId="42" xfId="0" applyFont="1" applyFill="1" applyBorder="1" applyAlignment="1">
      <alignment vertical="center"/>
    </xf>
    <xf numFmtId="4" fontId="4" fillId="2" borderId="43" xfId="0" applyNumberFormat="1" applyFont="1" applyFill="1" applyBorder="1" applyAlignment="1" applyProtection="1">
      <alignment vertical="center"/>
      <protection locked="0"/>
    </xf>
    <xf numFmtId="0" fontId="0" fillId="0" borderId="7" xfId="0" applyBorder="1"/>
    <xf numFmtId="4" fontId="4" fillId="6" borderId="44" xfId="0" applyNumberFormat="1" applyFont="1" applyFill="1" applyBorder="1" applyProtection="1">
      <protection locked="0"/>
    </xf>
    <xf numFmtId="0" fontId="4" fillId="0" borderId="21" xfId="0" applyFont="1" applyFill="1" applyBorder="1" applyAlignment="1">
      <alignment vertical="center"/>
    </xf>
    <xf numFmtId="0" fontId="1" fillId="5" borderId="66" xfId="0" applyFont="1" applyFill="1" applyBorder="1" applyAlignment="1" applyProtection="1">
      <alignment vertical="center"/>
      <protection locked="0"/>
    </xf>
    <xf numFmtId="0" fontId="20" fillId="5" borderId="66" xfId="0" applyFont="1" applyFill="1" applyBorder="1" applyAlignment="1" applyProtection="1">
      <alignment vertical="center"/>
      <protection locked="0"/>
    </xf>
    <xf numFmtId="0" fontId="1" fillId="5" borderId="67" xfId="0" applyFont="1" applyFill="1" applyBorder="1" applyAlignment="1" applyProtection="1">
      <alignment vertical="center"/>
      <protection locked="0"/>
    </xf>
    <xf numFmtId="0" fontId="20" fillId="0" borderId="2" xfId="0" applyFont="1" applyBorder="1" applyAlignment="1">
      <alignment vertical="center"/>
    </xf>
    <xf numFmtId="4" fontId="1" fillId="10" borderId="45" xfId="0" applyNumberFormat="1" applyFont="1" applyFill="1" applyBorder="1" applyAlignment="1" applyProtection="1">
      <alignment vertical="center"/>
    </xf>
    <xf numFmtId="1" fontId="12" fillId="0" borderId="24" xfId="0" applyNumberFormat="1" applyFont="1" applyFill="1" applyBorder="1" applyAlignment="1" applyProtection="1">
      <alignment vertical="center"/>
      <protection locked="0"/>
    </xf>
    <xf numFmtId="4" fontId="7" fillId="10" borderId="47" xfId="0" applyNumberFormat="1" applyFont="1" applyFill="1" applyBorder="1" applyAlignment="1" applyProtection="1">
      <alignment horizontal="center" vertical="center"/>
      <protection locked="0"/>
    </xf>
    <xf numFmtId="4" fontId="1" fillId="3" borderId="35" xfId="0" applyNumberFormat="1" applyFont="1" applyFill="1" applyBorder="1" applyAlignment="1" applyProtection="1">
      <alignment vertical="center"/>
    </xf>
    <xf numFmtId="1" fontId="1" fillId="3" borderId="39" xfId="0" applyNumberFormat="1" applyFont="1" applyFill="1" applyBorder="1" applyAlignment="1" applyProtection="1">
      <alignment vertical="center"/>
      <protection hidden="1"/>
    </xf>
    <xf numFmtId="4" fontId="1" fillId="3" borderId="48" xfId="0" applyNumberFormat="1" applyFont="1" applyFill="1" applyBorder="1" applyAlignment="1" applyProtection="1">
      <alignment vertical="center"/>
    </xf>
    <xf numFmtId="1" fontId="1" fillId="3" borderId="49" xfId="0" applyNumberFormat="1" applyFont="1" applyFill="1" applyBorder="1" applyAlignment="1" applyProtection="1">
      <alignment vertical="center"/>
      <protection hidden="1"/>
    </xf>
    <xf numFmtId="0" fontId="1" fillId="0" borderId="35" xfId="0" applyFont="1" applyFill="1" applyBorder="1" applyAlignment="1" applyProtection="1">
      <alignment horizontal="left" vertical="center"/>
      <protection locked="0"/>
    </xf>
    <xf numFmtId="4" fontId="20" fillId="6" borderId="53" xfId="0" applyNumberFormat="1" applyFont="1" applyFill="1" applyBorder="1" applyAlignment="1" applyProtection="1">
      <alignment vertical="center"/>
      <protection locked="0"/>
    </xf>
    <xf numFmtId="4" fontId="20" fillId="6" borderId="54" xfId="0" applyNumberFormat="1" applyFont="1" applyFill="1" applyBorder="1" applyAlignment="1" applyProtection="1">
      <alignment vertical="center"/>
      <protection locked="0"/>
    </xf>
    <xf numFmtId="4" fontId="20" fillId="6" borderId="55" xfId="0" applyNumberFormat="1" applyFont="1" applyFill="1" applyBorder="1" applyAlignment="1" applyProtection="1">
      <alignment vertical="center"/>
      <protection locked="0"/>
    </xf>
    <xf numFmtId="0" fontId="4" fillId="0" borderId="21" xfId="0" applyFont="1" applyBorder="1" applyAlignment="1">
      <alignment vertical="center"/>
    </xf>
    <xf numFmtId="0" fontId="20" fillId="0" borderId="35" xfId="0" applyFont="1" applyFill="1" applyBorder="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20" fillId="0" borderId="21" xfId="0" applyFont="1" applyBorder="1" applyAlignment="1">
      <alignment vertical="center"/>
    </xf>
    <xf numFmtId="0" fontId="20" fillId="0" borderId="21" xfId="0" applyFont="1" applyFill="1" applyBorder="1" applyAlignment="1">
      <alignment vertical="center"/>
    </xf>
    <xf numFmtId="0" fontId="27" fillId="8" borderId="10" xfId="0" applyFont="1" applyFill="1" applyBorder="1" applyAlignment="1">
      <alignment vertical="center"/>
    </xf>
    <xf numFmtId="4" fontId="23" fillId="8" borderId="8" xfId="0" applyNumberFormat="1" applyFont="1" applyFill="1" applyBorder="1" applyAlignment="1">
      <alignment vertical="center"/>
    </xf>
    <xf numFmtId="0" fontId="20" fillId="9" borderId="69" xfId="0" applyFont="1" applyFill="1" applyBorder="1" applyAlignment="1">
      <alignment horizontal="center" vertical="center"/>
    </xf>
    <xf numFmtId="0" fontId="20" fillId="9" borderId="70" xfId="0" applyFont="1" applyFill="1" applyBorder="1" applyAlignment="1">
      <alignment horizontal="center" vertical="center"/>
    </xf>
    <xf numFmtId="0" fontId="1" fillId="9" borderId="70" xfId="0" applyFont="1" applyFill="1" applyBorder="1" applyAlignment="1">
      <alignment horizontal="center" vertical="center"/>
    </xf>
    <xf numFmtId="0" fontId="20" fillId="9" borderId="71" xfId="0" applyFont="1" applyFill="1" applyBorder="1" applyAlignment="1">
      <alignment vertical="center"/>
    </xf>
    <xf numFmtId="0" fontId="20" fillId="0" borderId="72" xfId="0" applyFont="1" applyFill="1" applyBorder="1" applyAlignment="1">
      <alignment vertical="center"/>
    </xf>
    <xf numFmtId="0" fontId="20" fillId="0" borderId="66" xfId="0" applyFont="1" applyBorder="1" applyAlignment="1">
      <alignment vertical="center"/>
    </xf>
    <xf numFmtId="0" fontId="20" fillId="0" borderId="67" xfId="0" applyFont="1" applyBorder="1" applyAlignment="1">
      <alignment vertical="center"/>
    </xf>
    <xf numFmtId="0" fontId="20" fillId="6" borderId="73" xfId="0" applyFont="1" applyFill="1" applyBorder="1" applyAlignment="1">
      <alignment horizontal="center" vertical="center"/>
    </xf>
    <xf numFmtId="0" fontId="20" fillId="6" borderId="70" xfId="0" applyFont="1" applyFill="1" applyBorder="1" applyAlignment="1">
      <alignment horizontal="center" vertical="center"/>
    </xf>
    <xf numFmtId="0" fontId="1" fillId="6" borderId="70" xfId="0" applyFont="1" applyFill="1" applyBorder="1" applyAlignment="1">
      <alignment horizontal="center" vertical="center"/>
    </xf>
    <xf numFmtId="0" fontId="20" fillId="6" borderId="71" xfId="0" applyFont="1" applyFill="1" applyBorder="1" applyAlignment="1">
      <alignment vertical="center"/>
    </xf>
    <xf numFmtId="0" fontId="35" fillId="0" borderId="52" xfId="0" applyFont="1" applyFill="1" applyBorder="1" applyAlignment="1" applyProtection="1">
      <alignment vertical="center"/>
      <protection locked="0"/>
    </xf>
    <xf numFmtId="0" fontId="35" fillId="0" borderId="35" xfId="0" applyFont="1" applyFill="1" applyBorder="1" applyAlignment="1" applyProtection="1">
      <alignment vertical="center"/>
      <protection locked="0"/>
    </xf>
    <xf numFmtId="0" fontId="35" fillId="0" borderId="23" xfId="0" applyFont="1" applyFill="1" applyBorder="1" applyAlignment="1" applyProtection="1">
      <alignment vertical="center"/>
      <protection locked="0"/>
    </xf>
    <xf numFmtId="4" fontId="35" fillId="0" borderId="35" xfId="0" applyNumberFormat="1" applyFont="1" applyFill="1" applyBorder="1" applyAlignment="1" applyProtection="1">
      <alignment vertical="center"/>
      <protection locked="0"/>
    </xf>
    <xf numFmtId="4" fontId="35" fillId="0" borderId="23" xfId="0" applyNumberFormat="1" applyFont="1" applyFill="1" applyBorder="1" applyAlignment="1">
      <alignment vertical="center"/>
    </xf>
    <xf numFmtId="4" fontId="40" fillId="0" borderId="0" xfId="5" applyNumberFormat="1" applyFont="1" applyFill="1" applyBorder="1" applyAlignment="1" applyProtection="1">
      <alignment horizontal="left" vertical="center"/>
    </xf>
    <xf numFmtId="4" fontId="41" fillId="0" borderId="0" xfId="0" applyNumberFormat="1" applyFont="1" applyAlignment="1" applyProtection="1">
      <alignment vertical="center"/>
    </xf>
    <xf numFmtId="4" fontId="42" fillId="0" borderId="0" xfId="0" applyNumberFormat="1" applyFont="1" applyAlignment="1" applyProtection="1">
      <alignment vertical="center"/>
    </xf>
    <xf numFmtId="9" fontId="1" fillId="3" borderId="1" xfId="0" applyNumberFormat="1" applyFont="1" applyFill="1" applyBorder="1" applyAlignment="1" applyProtection="1">
      <alignment vertical="center"/>
    </xf>
    <xf numFmtId="9" fontId="1" fillId="3" borderId="1"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protection hidden="1"/>
    </xf>
    <xf numFmtId="1" fontId="1" fillId="3" borderId="68" xfId="0" applyNumberFormat="1" applyFont="1" applyFill="1" applyBorder="1" applyAlignment="1" applyProtection="1">
      <alignment horizontal="center" vertical="center"/>
      <protection hidden="1"/>
    </xf>
    <xf numFmtId="1" fontId="1" fillId="0" borderId="0" xfId="0" applyNumberFormat="1" applyFont="1" applyFill="1" applyAlignment="1" applyProtection="1">
      <alignment horizontal="center" vertical="center"/>
      <protection locked="0"/>
    </xf>
    <xf numFmtId="1" fontId="1" fillId="0" borderId="24" xfId="0" applyNumberFormat="1" applyFont="1" applyFill="1" applyBorder="1" applyAlignment="1" applyProtection="1">
      <alignment horizontal="center" vertical="center"/>
      <protection locked="0"/>
    </xf>
    <xf numFmtId="4" fontId="1" fillId="10" borderId="47" xfId="0" applyNumberFormat="1" applyFont="1" applyFill="1" applyBorder="1" applyAlignment="1" applyProtection="1">
      <alignment horizontal="center" vertical="center"/>
      <protection locked="0"/>
    </xf>
    <xf numFmtId="0" fontId="0" fillId="0" borderId="0" xfId="0" applyAlignment="1">
      <alignment horizontal="left" vertical="top"/>
    </xf>
    <xf numFmtId="0" fontId="40" fillId="12" borderId="1" xfId="0" applyFont="1" applyFill="1" applyBorder="1" applyAlignment="1">
      <alignment horizontal="center" vertical="center" wrapText="1"/>
    </xf>
    <xf numFmtId="0" fontId="44" fillId="13" borderId="1" xfId="0" applyFont="1" applyFill="1" applyBorder="1" applyAlignment="1">
      <alignment horizontal="left" vertical="top" wrapText="1"/>
    </xf>
    <xf numFmtId="9" fontId="0" fillId="0" borderId="22" xfId="0" applyNumberFormat="1" applyFont="1" applyBorder="1"/>
    <xf numFmtId="164" fontId="0" fillId="0" borderId="21" xfId="0" applyNumberFormat="1" applyFont="1" applyBorder="1"/>
    <xf numFmtId="0" fontId="1" fillId="0" borderId="14"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0" fillId="0" borderId="17" xfId="0" applyBorder="1" applyAlignment="1">
      <alignment horizontal="center"/>
    </xf>
    <xf numFmtId="0" fontId="0" fillId="0" borderId="16" xfId="0" applyBorder="1" applyAlignment="1">
      <alignment horizontal="center"/>
    </xf>
    <xf numFmtId="0" fontId="20" fillId="0" borderId="13"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21" fillId="7" borderId="0" xfId="0" applyFont="1" applyFill="1" applyBorder="1" applyAlignment="1" applyProtection="1">
      <alignment horizontal="left" vertical="center"/>
      <protection locked="0"/>
    </xf>
    <xf numFmtId="0" fontId="4" fillId="10" borderId="10" xfId="0" applyFont="1" applyFill="1" applyBorder="1" applyAlignment="1" applyProtection="1">
      <alignment horizontal="left" vertical="center"/>
    </xf>
    <xf numFmtId="0" fontId="4" fillId="10" borderId="7" xfId="0" applyFont="1" applyFill="1" applyBorder="1" applyAlignment="1" applyProtection="1">
      <alignment horizontal="left" vertical="center"/>
    </xf>
    <xf numFmtId="0" fontId="4" fillId="10" borderId="8" xfId="0" applyFont="1" applyFill="1" applyBorder="1" applyAlignment="1" applyProtection="1">
      <alignment horizontal="left" vertical="center"/>
    </xf>
    <xf numFmtId="14" fontId="1" fillId="2" borderId="46" xfId="0" applyNumberFormat="1" applyFont="1" applyFill="1" applyBorder="1" applyAlignment="1" applyProtection="1">
      <alignment horizontal="left" vertical="center"/>
      <protection locked="0"/>
    </xf>
    <xf numFmtId="14" fontId="1" fillId="2" borderId="47" xfId="0" applyNumberFormat="1"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49" xfId="0" applyFont="1" applyFill="1" applyBorder="1" applyAlignment="1" applyProtection="1">
      <alignment horizontal="left" vertical="center"/>
      <protection locked="0"/>
    </xf>
    <xf numFmtId="0" fontId="29" fillId="11" borderId="10" xfId="0" applyFont="1" applyFill="1" applyBorder="1" applyAlignment="1" applyProtection="1">
      <alignment horizontal="center" vertical="center" wrapText="1"/>
      <protection locked="0"/>
    </xf>
    <xf numFmtId="0" fontId="29" fillId="11" borderId="7" xfId="0" applyFont="1" applyFill="1" applyBorder="1" applyAlignment="1" applyProtection="1">
      <alignment horizontal="center" vertical="center" wrapText="1"/>
      <protection locked="0"/>
    </xf>
    <xf numFmtId="0" fontId="29" fillId="11" borderId="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38" fillId="0" borderId="0" xfId="0" applyFont="1" applyAlignment="1" applyProtection="1">
      <alignment horizontal="left" wrapText="1"/>
    </xf>
    <xf numFmtId="4" fontId="38" fillId="17" borderId="75" xfId="4" applyNumberFormat="1" applyFont="1" applyBorder="1" applyAlignment="1" applyProtection="1">
      <alignment horizontal="center" vertical="center"/>
    </xf>
    <xf numFmtId="4" fontId="38" fillId="17" borderId="76" xfId="4" applyNumberFormat="1" applyFont="1" applyBorder="1" applyAlignment="1" applyProtection="1">
      <alignment horizontal="center" vertical="center"/>
    </xf>
    <xf numFmtId="4" fontId="38" fillId="17" borderId="77" xfId="4" applyNumberFormat="1" applyFont="1" applyBorder="1" applyAlignment="1" applyProtection="1">
      <alignment horizontal="center" vertical="center"/>
    </xf>
    <xf numFmtId="4" fontId="34" fillId="17" borderId="78" xfId="4" applyNumberFormat="1" applyFont="1" applyBorder="1" applyAlignment="1" applyProtection="1">
      <alignment horizontal="center" vertical="center" wrapText="1"/>
    </xf>
    <xf numFmtId="4" fontId="34" fillId="17" borderId="74" xfId="4" applyNumberFormat="1" applyFont="1" applyBorder="1" applyAlignment="1" applyProtection="1">
      <alignment horizontal="center" vertical="center" wrapText="1"/>
    </xf>
    <xf numFmtId="4" fontId="34" fillId="17" borderId="79" xfId="4" applyNumberFormat="1" applyFont="1" applyBorder="1" applyAlignment="1" applyProtection="1">
      <alignment horizontal="center" vertical="center" wrapText="1"/>
    </xf>
    <xf numFmtId="4" fontId="33" fillId="0" borderId="78" xfId="4" applyNumberFormat="1" applyFont="1" applyFill="1" applyBorder="1" applyAlignment="1" applyProtection="1">
      <alignment horizontal="left" vertical="center"/>
      <protection locked="0"/>
    </xf>
    <xf numFmtId="4" fontId="33" fillId="0" borderId="74" xfId="4" applyNumberFormat="1" applyFont="1" applyFill="1" applyBorder="1" applyAlignment="1" applyProtection="1">
      <alignment horizontal="left" vertical="center"/>
      <protection locked="0"/>
    </xf>
    <xf numFmtId="4" fontId="33" fillId="0" borderId="79" xfId="4" applyNumberFormat="1" applyFont="1" applyFill="1" applyBorder="1" applyAlignment="1" applyProtection="1">
      <alignment horizontal="left" vertical="center"/>
      <protection locked="0"/>
    </xf>
    <xf numFmtId="4" fontId="34" fillId="17" borderId="80" xfId="4" applyNumberFormat="1" applyFont="1" applyBorder="1" applyAlignment="1" applyProtection="1">
      <alignment horizontal="center" vertical="center" wrapText="1"/>
    </xf>
    <xf numFmtId="4" fontId="34" fillId="17" borderId="81" xfId="4" applyNumberFormat="1" applyFont="1" applyBorder="1" applyAlignment="1" applyProtection="1">
      <alignment horizontal="center" vertical="center" wrapText="1"/>
    </xf>
    <xf numFmtId="4" fontId="34" fillId="17" borderId="82" xfId="4" applyNumberFormat="1" applyFont="1" applyBorder="1" applyAlignment="1" applyProtection="1">
      <alignment horizontal="center" vertical="center" wrapText="1"/>
    </xf>
    <xf numFmtId="4" fontId="42" fillId="0" borderId="10" xfId="0" applyNumberFormat="1" applyFont="1" applyBorder="1" applyAlignment="1" applyProtection="1">
      <alignment horizontal="center" vertical="center" wrapText="1"/>
    </xf>
    <xf numFmtId="4" fontId="42" fillId="0" borderId="7" xfId="0" applyNumberFormat="1" applyFont="1" applyBorder="1" applyAlignment="1" applyProtection="1">
      <alignment horizontal="center" vertical="center" wrapText="1"/>
    </xf>
    <xf numFmtId="4" fontId="42" fillId="0" borderId="8" xfId="0" applyNumberFormat="1" applyFont="1" applyBorder="1" applyAlignment="1" applyProtection="1">
      <alignment horizontal="center" vertical="center" wrapText="1"/>
    </xf>
    <xf numFmtId="0" fontId="21" fillId="7" borderId="50" xfId="0" applyNumberFormat="1" applyFont="1" applyFill="1" applyBorder="1" applyAlignment="1">
      <alignment horizontal="center" vertical="center"/>
    </xf>
    <xf numFmtId="0" fontId="21" fillId="7" borderId="24" xfId="0" applyNumberFormat="1" applyFont="1" applyFill="1" applyBorder="1" applyAlignment="1">
      <alignment horizontal="center" vertical="center"/>
    </xf>
    <xf numFmtId="0" fontId="21" fillId="7" borderId="51" xfId="0" applyNumberFormat="1" applyFont="1" applyFill="1" applyBorder="1" applyAlignment="1">
      <alignment horizontal="center" vertical="center"/>
    </xf>
    <xf numFmtId="4" fontId="25" fillId="10" borderId="3" xfId="0" applyNumberFormat="1" applyFont="1" applyFill="1" applyBorder="1" applyAlignment="1">
      <alignment horizontal="center" vertical="center"/>
    </xf>
    <xf numFmtId="4" fontId="25" fillId="10" borderId="9" xfId="0" applyNumberFormat="1" applyFont="1" applyFill="1" applyBorder="1" applyAlignment="1">
      <alignment horizontal="center" vertical="center"/>
    </xf>
    <xf numFmtId="3" fontId="25" fillId="10" borderId="19" xfId="0" applyNumberFormat="1" applyFont="1" applyFill="1" applyBorder="1" applyAlignment="1">
      <alignment horizontal="center" vertical="center"/>
    </xf>
    <xf numFmtId="3" fontId="25" fillId="10" borderId="9" xfId="0" applyNumberFormat="1" applyFont="1" applyFill="1" applyBorder="1" applyAlignment="1">
      <alignment horizontal="center" vertical="center"/>
    </xf>
    <xf numFmtId="3" fontId="13" fillId="0" borderId="0" xfId="0" applyNumberFormat="1" applyFont="1" applyFill="1" applyBorder="1" applyAlignment="1">
      <alignment vertical="center"/>
    </xf>
    <xf numFmtId="4" fontId="4" fillId="9" borderId="10" xfId="0" applyNumberFormat="1" applyFont="1" applyFill="1" applyBorder="1" applyAlignment="1">
      <alignment horizontal="left" vertical="center"/>
    </xf>
    <xf numFmtId="4" fontId="4" fillId="9" borderId="7" xfId="0" applyNumberFormat="1" applyFont="1" applyFill="1" applyBorder="1" applyAlignment="1">
      <alignment horizontal="left" vertical="center"/>
    </xf>
    <xf numFmtId="4" fontId="4" fillId="9" borderId="8" xfId="0" applyNumberFormat="1" applyFont="1" applyFill="1" applyBorder="1" applyAlignment="1">
      <alignment horizontal="left" vertical="center"/>
    </xf>
    <xf numFmtId="0" fontId="10" fillId="0" borderId="10"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0" fillId="0" borderId="23" xfId="0" applyBorder="1" applyAlignment="1">
      <alignment horizontal="center"/>
    </xf>
    <xf numFmtId="0" fontId="0" fillId="0" borderId="40" xfId="0" applyBorder="1" applyAlignment="1">
      <alignment horizontal="center"/>
    </xf>
  </cellXfs>
  <cellStyles count="6">
    <cellStyle name="Berechnung" xfId="4" builtinId="22"/>
    <cellStyle name="Komma" xfId="2" builtinId="3"/>
    <cellStyle name="Prozent" xfId="3" builtinId="5"/>
    <cellStyle name="Schutz" xfId="5"/>
    <cellStyle name="Standard" xfId="0" builtinId="0"/>
    <cellStyle name="Standard_Budget Abteilungen 051003" xfId="1"/>
  </cellStyles>
  <dxfs count="47">
    <dxf>
      <font>
        <b/>
        <i val="0"/>
        <color theme="1"/>
      </font>
      <fill>
        <patternFill>
          <bgColor rgb="FFFF0000"/>
        </patternFill>
      </fill>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dxf>
    <dxf>
      <border diagonalUp="0" diagonalDown="0">
        <left/>
        <right/>
        <top style="medium">
          <color auto="1"/>
        </top>
        <bottom style="medium">
          <color auto="1"/>
        </bottom>
        <vertical/>
        <horizontal style="medium">
          <color auto="1"/>
        </horizontal>
      </border>
    </dxf>
    <dxf>
      <border diagonalUp="0" diagonalDown="0">
        <left/>
        <right/>
        <top style="medium">
          <color auto="1"/>
        </top>
        <bottom style="medium">
          <color auto="1"/>
        </bottom>
        <vertical/>
        <horizontal style="medium">
          <color auto="1"/>
        </horizontal>
      </border>
    </dxf>
    <dxf>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font>
        <b val="0"/>
        <i val="0"/>
        <strike val="0"/>
        <condense val="0"/>
        <extend val="0"/>
        <outline val="0"/>
        <shadow val="0"/>
        <u val="none"/>
        <vertAlign val="baseline"/>
        <sz val="10"/>
        <color auto="1"/>
        <name val="Arial"/>
        <scheme val="none"/>
      </font>
      <numFmt numFmtId="13" formatCode="0%"/>
      <border diagonalUp="0" diagonalDown="0" outline="0">
        <left/>
        <right style="medium">
          <color indexed="64"/>
        </right>
        <top/>
        <bottom style="medium">
          <color indexed="64"/>
        </bottom>
      </border>
    </dxf>
    <dxf>
      <numFmt numFmtId="14" formatCode="0.00%"/>
      <border diagonalUp="0" diagonalDown="0">
        <left/>
        <right style="medium">
          <color indexed="64"/>
        </right>
        <top/>
        <bottom/>
        <vertical/>
        <horizontal/>
      </border>
    </dxf>
    <dxf>
      <numFmt numFmtId="164" formatCode="_-* #,##0_-;\-* #,##0_-;_-* &quot;-&quot;??_-;_-@_-"/>
      <border diagonalUp="0" diagonalDown="0" outline="0">
        <left style="medium">
          <color indexed="64"/>
        </left>
        <right/>
        <top/>
        <bottom style="medium">
          <color indexed="64"/>
        </bottom>
      </border>
    </dxf>
    <dxf>
      <numFmt numFmtId="164" formatCode="_-* #,##0_-;\-* #,##0_-;_-* &quot;-&quot;??_-;_-@_-"/>
      <border diagonalUp="0" diagonalDown="0">
        <left style="medium">
          <color indexed="64"/>
        </left>
        <right/>
        <top/>
        <bottom/>
        <vertical/>
        <horizontal/>
      </border>
    </dxf>
    <dxf>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33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elle1" displayName="Tabelle1" ref="A3:G8" totalsRowCount="1">
  <autoFilter ref="A3:G7"/>
  <tableColumns count="7">
    <tableColumn id="1" name="Länder" totalsRowLabel="Ergebnis" dataDxfId="46" totalsRowDxfId="45"/>
    <tableColumn id="2" name="Filme" totalsRowFunction="sum" dataDxfId="44" totalsRowDxfId="43"/>
    <tableColumn id="3" name="Anteil Filme in %" totalsRowFunction="sum" dataDxfId="42" totalsRowDxfId="41" dataCellStyle="Prozent">
      <calculatedColumnFormula>IFERROR(Tabelle1[[#This Row],[Filme]]/Tabelle1[[#Totals],[Filme]],0)</calculatedColumnFormula>
    </tableColumn>
    <tableColumn id="4" name="Vorstellungen" totalsRowFunction="sum" dataDxfId="40" totalsRowDxfId="39"/>
    <tableColumn id="5" name="Anteil Vorstellungen in %" totalsRowFunction="sum" dataDxfId="38" totalsRowDxfId="37" dataCellStyle="Prozent">
      <calculatedColumnFormula>IFERROR(Tabelle1[[#This Row],[Vorstellungen]]/Tabelle1[[#Totals],[Vorstellungen]],0)</calculatedColumnFormula>
    </tableColumn>
    <tableColumn id="6" name="Besuche" totalsRowFunction="sum" dataDxfId="36" totalsRowDxfId="35" dataCellStyle="Komma"/>
    <tableColumn id="7" name="Anteil in %" totalsRowFunction="sum" dataDxfId="34" totalsRowDxfId="33" dataCellStyle="Prozent">
      <calculatedColumnFormula>IFERROR(Tabelle1[[#This Row],[Besuche]]/Tabelle1[[#Totals],[Besuche]],0)</calculatedColumnFormula>
    </tableColumn>
  </tableColumns>
  <tableStyleInfo name="TableStyleLight11" showFirstColumn="0" showLastColumn="0" showRowStripes="1" showColumnStripes="0"/>
</table>
</file>

<file path=xl/tables/table2.xml><?xml version="1.0" encoding="utf-8"?>
<table xmlns="http://schemas.openxmlformats.org/spreadsheetml/2006/main" id="2" name="Tabelle2" displayName="Tabelle2" ref="A30:D35" totalsRowShown="0">
  <autoFilter ref="A30:D35"/>
  <tableColumns count="4">
    <tableColumn id="1" name="Position" dataDxfId="32"/>
    <tableColumn id="2" name="2020" dataDxfId="31" dataCellStyle="Komma"/>
    <tableColumn id="3" name="20212" dataDxfId="30" dataCellStyle="Komma"/>
    <tableColumn id="4" name="2022" dataDxfId="29" dataCellStyle="Komma"/>
  </tableColumns>
  <tableStyleInfo name="TableStyleLight14" showFirstColumn="0" showLastColumn="0" showRowStripes="1" showColumnStripes="0"/>
</table>
</file>

<file path=xl/tables/table3.xml><?xml version="1.0" encoding="utf-8"?>
<table xmlns="http://schemas.openxmlformats.org/spreadsheetml/2006/main" id="4" name="Tabelle15" displayName="Tabelle15" ref="A21:G26" totalsRowCount="1">
  <autoFilter ref="A21:G25"/>
  <tableColumns count="7">
    <tableColumn id="1" name="Länder" totalsRowLabel="Ergebnis" dataDxfId="28" totalsRowDxfId="27"/>
    <tableColumn id="2" name="Filme" totalsRowFunction="sum" dataDxfId="26" totalsRowDxfId="25"/>
    <tableColumn id="3" name="Anteil Filme in %" totalsRowFunction="sum" dataDxfId="24" totalsRowDxfId="23" dataCellStyle="Prozent">
      <calculatedColumnFormula>IFERROR(Tabelle15[[#This Row],[Filme]]/Tabelle15[[#Totals],[Filme]],0)</calculatedColumnFormula>
    </tableColumn>
    <tableColumn id="4" name="Vorstellungen" totalsRowFunction="sum" dataDxfId="22" totalsRowDxfId="21"/>
    <tableColumn id="5" name="Anteil Vorstellungen in %" totalsRowFunction="sum" dataDxfId="20" totalsRowDxfId="19" dataCellStyle="Prozent">
      <calculatedColumnFormula>IFERROR(Tabelle15[[#This Row],[Vorstellungen]]/Tabelle15[[#Totals],[Vorstellungen]],0)</calculatedColumnFormula>
    </tableColumn>
    <tableColumn id="6" name="Besuche" totalsRowFunction="sum" dataDxfId="18" totalsRowDxfId="17" dataCellStyle="Komma"/>
    <tableColumn id="7" name="Anteil in %" totalsRowFunction="sum" dataDxfId="16" totalsRowDxfId="15" dataCellStyle="Prozent">
      <calculatedColumnFormula>IFERROR(Tabelle15[[#This Row],[Besuche]]/Tabelle15[[#Totals],[Besuche]],0)</calculatedColumnFormula>
    </tableColumn>
  </tableColumns>
  <tableStyleInfo name="TableStyleLight11" showFirstColumn="0" showLastColumn="0" showRowStripes="1" showColumnStripes="0"/>
</table>
</file>

<file path=xl/tables/table4.xml><?xml version="1.0" encoding="utf-8"?>
<table xmlns="http://schemas.openxmlformats.org/spreadsheetml/2006/main" id="5" name="Tabelle156" displayName="Tabelle156" ref="A12:G17" totalsRowCount="1">
  <autoFilter ref="A12:G16"/>
  <tableColumns count="7">
    <tableColumn id="1" name="Länder" totalsRowLabel="Ergebnis" dataDxfId="14" totalsRowDxfId="13"/>
    <tableColumn id="2" name="Filme" totalsRowFunction="sum" dataDxfId="12" totalsRowDxfId="11"/>
    <tableColumn id="3" name="Anteil Filme in %" totalsRowFunction="sum" dataDxfId="10" totalsRowDxfId="9" dataCellStyle="Prozent">
      <calculatedColumnFormula>IFERROR(Tabelle156[[#This Row],[Filme]]/Tabelle156[[#Totals],[Filme]],0)</calculatedColumnFormula>
    </tableColumn>
    <tableColumn id="4" name="Vorstellungen" totalsRowFunction="sum" dataDxfId="8" totalsRowDxfId="7"/>
    <tableColumn id="5" name="Anteil Vorstellungen in %" totalsRowFunction="sum" dataDxfId="6" totalsRowDxfId="5" dataCellStyle="Prozent">
      <calculatedColumnFormula>IFERROR(Tabelle156[[#This Row],[Vorstellungen]]/Tabelle156[[#Totals],[Vorstellungen]],0)</calculatedColumnFormula>
    </tableColumn>
    <tableColumn id="6" name="Besuche" totalsRowFunction="sum" dataDxfId="4" totalsRowDxfId="3" dataCellStyle="Komma"/>
    <tableColumn id="7" name="Anteil in %" totalsRowFunction="sum" dataDxfId="2" totalsRowDxfId="1" dataCellStyle="Prozent">
      <calculatedColumnFormula>IFERROR(Tabelle156[[#This Row],[Besuche]]/Tabelle156[[#Totals],[Besuche]],0)</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39997558519241921"/>
    <pageSetUpPr fitToPage="1"/>
  </sheetPr>
  <dimension ref="A1:M54"/>
  <sheetViews>
    <sheetView tabSelected="1" topLeftCell="A35" zoomScale="130" zoomScaleNormal="130" workbookViewId="0">
      <selection activeCell="A40" sqref="A40:XFD43"/>
    </sheetView>
  </sheetViews>
  <sheetFormatPr baseColWidth="10" defaultColWidth="11.453125" defaultRowHeight="15.5" x14ac:dyDescent="0.25"/>
  <cols>
    <col min="1" max="1" width="3.453125" style="40" customWidth="1"/>
    <col min="2" max="2" width="24.1796875" style="40" customWidth="1"/>
    <col min="3" max="5" width="12.54296875" style="40" customWidth="1"/>
    <col min="6" max="6" width="14.81640625" style="40" bestFit="1" customWidth="1"/>
    <col min="7" max="7" width="15.453125" style="41" bestFit="1" customWidth="1"/>
    <col min="8" max="8" width="7.81640625" style="42" bestFit="1" customWidth="1"/>
    <col min="9" max="9" width="18.7265625" style="41" customWidth="1"/>
    <col min="10" max="10" width="12.81640625" style="40" customWidth="1"/>
    <col min="11" max="11" width="13" style="41" bestFit="1" customWidth="1"/>
    <col min="12" max="12" width="11.453125" style="40"/>
    <col min="13" max="13" width="39.7265625" style="41" customWidth="1"/>
    <col min="14" max="16384" width="11.453125" style="40"/>
  </cols>
  <sheetData>
    <row r="1" spans="1:13" s="3" customFormat="1" ht="18" customHeight="1" x14ac:dyDescent="0.25">
      <c r="A1" s="459" t="s">
        <v>234</v>
      </c>
      <c r="B1" s="459"/>
      <c r="C1" s="459"/>
      <c r="D1" s="459"/>
      <c r="E1" s="459"/>
      <c r="F1" s="459"/>
      <c r="G1" s="459"/>
      <c r="H1" s="459"/>
      <c r="I1" s="459"/>
      <c r="J1" s="13"/>
      <c r="K1" s="13"/>
      <c r="L1" s="13"/>
      <c r="M1" s="13"/>
    </row>
    <row r="2" spans="1:13" s="12" customFormat="1" ht="18" customHeight="1" thickBot="1" x14ac:dyDescent="0.3">
      <c r="A2" s="7"/>
      <c r="B2" s="7"/>
      <c r="C2" s="7"/>
      <c r="D2" s="8"/>
      <c r="E2" s="9"/>
      <c r="F2" s="10"/>
      <c r="G2" s="11"/>
      <c r="H2" s="11"/>
      <c r="I2" s="11"/>
      <c r="J2" s="14"/>
      <c r="K2" s="14"/>
      <c r="L2" s="14"/>
      <c r="M2" s="14"/>
    </row>
    <row r="3" spans="1:13" s="15" customFormat="1" ht="12" customHeight="1" x14ac:dyDescent="0.25">
      <c r="B3" s="342"/>
      <c r="C3" s="344">
        <v>2020</v>
      </c>
      <c r="D3" s="344">
        <v>2021</v>
      </c>
      <c r="E3" s="343">
        <v>2022</v>
      </c>
      <c r="F3" s="18"/>
      <c r="G3" s="399" t="s">
        <v>4</v>
      </c>
      <c r="H3" s="400"/>
      <c r="I3" s="401" t="s">
        <v>195</v>
      </c>
      <c r="J3" s="4"/>
      <c r="K3" s="4"/>
      <c r="L3" s="4"/>
      <c r="M3" s="4"/>
    </row>
    <row r="4" spans="1:13" s="15" customFormat="1" ht="12" customHeight="1" x14ac:dyDescent="0.25">
      <c r="B4" s="345" t="s">
        <v>33</v>
      </c>
      <c r="C4" s="2">
        <v>0</v>
      </c>
      <c r="D4" s="2">
        <v>0</v>
      </c>
      <c r="E4" s="346">
        <v>0</v>
      </c>
      <c r="F4" s="18"/>
      <c r="G4" s="402" t="s">
        <v>51</v>
      </c>
      <c r="H4" s="438">
        <f>'ANLAGE 5 Gender'!C5</f>
        <v>0</v>
      </c>
      <c r="I4" s="403">
        <f>'ANLAGE 5 Gender'!I5</f>
        <v>0</v>
      </c>
      <c r="J4" s="4"/>
      <c r="K4" s="4"/>
      <c r="L4" s="4"/>
      <c r="M4" s="4"/>
    </row>
    <row r="5" spans="1:13" s="15" customFormat="1" ht="12" customHeight="1" x14ac:dyDescent="0.25">
      <c r="B5" s="345" t="s">
        <v>31</v>
      </c>
      <c r="C5" s="2">
        <v>0</v>
      </c>
      <c r="D5" s="2">
        <v>0</v>
      </c>
      <c r="E5" s="346">
        <v>0</v>
      </c>
      <c r="F5" s="18"/>
      <c r="G5" s="402" t="s">
        <v>52</v>
      </c>
      <c r="H5" s="438">
        <f>'ANLAGE 5 Gender'!D5</f>
        <v>0</v>
      </c>
      <c r="I5" s="403">
        <f>'ANLAGE 5 Gender'!J5</f>
        <v>0</v>
      </c>
      <c r="J5" s="4"/>
      <c r="K5" s="4"/>
      <c r="L5" s="4"/>
      <c r="M5" s="4"/>
    </row>
    <row r="6" spans="1:13" s="15" customFormat="1" ht="12" customHeight="1" thickBot="1" x14ac:dyDescent="0.3">
      <c r="B6" s="347" t="s">
        <v>34</v>
      </c>
      <c r="C6" s="2">
        <v>0</v>
      </c>
      <c r="D6" s="2">
        <v>0</v>
      </c>
      <c r="E6" s="346">
        <v>0</v>
      </c>
      <c r="F6" s="18"/>
      <c r="G6" s="402" t="s">
        <v>153</v>
      </c>
      <c r="H6" s="438">
        <f>'ANLAGE 5 Gender'!E5</f>
        <v>0</v>
      </c>
      <c r="I6" s="403">
        <f>'ANLAGE 5 Gender'!K5</f>
        <v>0</v>
      </c>
      <c r="J6" s="4"/>
      <c r="K6" s="4"/>
      <c r="L6" s="4"/>
      <c r="M6" s="4"/>
    </row>
    <row r="7" spans="1:13" s="15" customFormat="1" ht="12" customHeight="1" thickBot="1" x14ac:dyDescent="0.3">
      <c r="B7" s="18"/>
      <c r="C7" s="18"/>
      <c r="D7" s="18"/>
      <c r="E7" s="18"/>
      <c r="F7" s="18"/>
      <c r="G7" s="404" t="s">
        <v>161</v>
      </c>
      <c r="H7" s="439">
        <f>'ANLAGE 5 Gender'!F5</f>
        <v>0</v>
      </c>
      <c r="I7" s="405">
        <f>'ANLAGE 5 Gender'!L5</f>
        <v>0</v>
      </c>
      <c r="J7" s="4"/>
      <c r="K7" s="4"/>
      <c r="L7" s="4"/>
      <c r="M7" s="4"/>
    </row>
    <row r="8" spans="1:13" s="15" customFormat="1" ht="12" customHeight="1" x14ac:dyDescent="0.25">
      <c r="B8" s="18"/>
      <c r="C8" s="18"/>
      <c r="D8" s="18"/>
      <c r="E8" s="18"/>
      <c r="F8" s="18"/>
      <c r="G8" s="16"/>
      <c r="H8" s="440"/>
      <c r="I8" s="16"/>
      <c r="J8" s="4"/>
      <c r="K8" s="4"/>
      <c r="L8" s="4"/>
      <c r="M8" s="4"/>
    </row>
    <row r="9" spans="1:13" s="15" customFormat="1" ht="12" customHeight="1" thickBot="1" x14ac:dyDescent="0.3">
      <c r="B9" s="18"/>
      <c r="C9" s="18"/>
      <c r="D9" s="18"/>
      <c r="E9" s="18"/>
      <c r="F9" s="18"/>
      <c r="G9" s="16"/>
      <c r="H9" s="440"/>
      <c r="I9" s="16"/>
      <c r="J9" s="4"/>
      <c r="K9" s="4"/>
      <c r="L9" s="4"/>
      <c r="M9" s="4"/>
    </row>
    <row r="10" spans="1:13" s="15" customFormat="1" ht="12" customHeight="1" thickBot="1" x14ac:dyDescent="0.3">
      <c r="B10" s="18"/>
      <c r="C10" s="18"/>
      <c r="D10" s="18"/>
      <c r="E10" s="18"/>
      <c r="F10" s="18"/>
      <c r="G10" s="399" t="s">
        <v>109</v>
      </c>
      <c r="H10" s="441"/>
      <c r="I10" s="442" t="s">
        <v>195</v>
      </c>
      <c r="J10" s="4"/>
      <c r="K10" s="4"/>
      <c r="L10" s="4"/>
      <c r="M10" s="4"/>
    </row>
    <row r="11" spans="1:13" s="15" customFormat="1" ht="12" customHeight="1" x14ac:dyDescent="0.25">
      <c r="B11" s="348" t="s">
        <v>32</v>
      </c>
      <c r="C11" s="463" t="s">
        <v>244</v>
      </c>
      <c r="D11" s="463"/>
      <c r="E11" s="464"/>
      <c r="F11" s="18"/>
      <c r="G11" s="402" t="s">
        <v>51</v>
      </c>
      <c r="H11" s="437" t="e">
        <f>'ANLAGE 5 Gender'!C8</f>
        <v>#DIV/0!</v>
      </c>
      <c r="I11" s="436" t="e">
        <f>'ANLAGE 5 Gender'!I8</f>
        <v>#DIV/0!</v>
      </c>
      <c r="J11" s="4"/>
      <c r="K11" s="4"/>
      <c r="L11" s="4"/>
      <c r="M11" s="4"/>
    </row>
    <row r="12" spans="1:13" s="15" customFormat="1" ht="12" customHeight="1" thickBot="1" x14ac:dyDescent="0.3">
      <c r="B12" s="349" t="s">
        <v>100</v>
      </c>
      <c r="C12" s="465"/>
      <c r="D12" s="465"/>
      <c r="E12" s="466"/>
      <c r="F12" s="18"/>
      <c r="G12" s="402" t="s">
        <v>52</v>
      </c>
      <c r="H12" s="437" t="e">
        <f>'ANLAGE 5 Gender'!D8</f>
        <v>#DIV/0!</v>
      </c>
      <c r="I12" s="436" t="e">
        <f>'ANLAGE 5 Gender'!J8</f>
        <v>#DIV/0!</v>
      </c>
      <c r="J12" s="4"/>
      <c r="K12" s="4"/>
      <c r="L12" s="4"/>
      <c r="M12" s="4"/>
    </row>
    <row r="13" spans="1:13" s="15" customFormat="1" ht="12" customHeight="1" x14ac:dyDescent="0.25">
      <c r="B13" s="5"/>
      <c r="C13" s="6"/>
      <c r="D13" s="6"/>
      <c r="E13" s="6"/>
      <c r="F13" s="18"/>
      <c r="G13" s="402" t="s">
        <v>153</v>
      </c>
      <c r="H13" s="437" t="e">
        <f>'ANLAGE 5 Gender'!E8</f>
        <v>#DIV/0!</v>
      </c>
      <c r="I13" s="436" t="e">
        <f>'ANLAGE 5 Gender'!K8</f>
        <v>#DIV/0!</v>
      </c>
      <c r="J13" s="4"/>
      <c r="K13" s="4"/>
      <c r="L13" s="4"/>
      <c r="M13" s="4"/>
    </row>
    <row r="14" spans="1:13" s="15" customFormat="1" ht="12" customHeight="1" thickBot="1" x14ac:dyDescent="0.3">
      <c r="B14" s="5"/>
      <c r="C14" s="6"/>
      <c r="D14" s="6"/>
      <c r="E14" s="6"/>
      <c r="F14" s="18"/>
      <c r="G14" s="404" t="s">
        <v>161</v>
      </c>
      <c r="H14" s="437" t="e">
        <f>'ANLAGE 5 Gender'!F8</f>
        <v>#DIV/0!</v>
      </c>
      <c r="I14" s="436" t="e">
        <f>'ANLAGE 5 Gender'!L8</f>
        <v>#DIV/0!</v>
      </c>
      <c r="J14" s="4"/>
      <c r="K14" s="4"/>
      <c r="L14" s="4"/>
      <c r="M14" s="4"/>
    </row>
    <row r="15" spans="1:13" s="15" customFormat="1" ht="12" customHeight="1" thickBot="1" x14ac:dyDescent="0.3">
      <c r="B15" s="5"/>
      <c r="C15" s="6"/>
      <c r="D15" s="6"/>
      <c r="E15" s="6"/>
      <c r="F15" s="18"/>
      <c r="G15" s="16"/>
      <c r="H15" s="17"/>
      <c r="I15" s="16"/>
      <c r="J15" s="4"/>
      <c r="K15" s="4"/>
      <c r="L15" s="4"/>
      <c r="M15" s="4"/>
    </row>
    <row r="16" spans="1:13" s="15" customFormat="1" ht="33" customHeight="1" thickBot="1" x14ac:dyDescent="0.3">
      <c r="B16" s="467" t="s">
        <v>224</v>
      </c>
      <c r="C16" s="468"/>
      <c r="D16" s="468"/>
      <c r="E16" s="468"/>
      <c r="F16" s="468"/>
      <c r="G16" s="468"/>
      <c r="H16" s="468"/>
      <c r="I16" s="469"/>
      <c r="J16" s="4"/>
      <c r="K16" s="4"/>
      <c r="L16" s="4"/>
      <c r="M16" s="4"/>
    </row>
    <row r="17" spans="1:13" s="15" customFormat="1" ht="12" customHeight="1" thickBot="1" x14ac:dyDescent="0.3">
      <c r="B17" s="4"/>
      <c r="C17" s="4"/>
      <c r="D17" s="4"/>
      <c r="E17" s="4"/>
      <c r="F17" s="4"/>
      <c r="G17" s="4"/>
      <c r="H17" s="4"/>
      <c r="I17" s="4"/>
      <c r="J17" s="4"/>
      <c r="K17" s="4"/>
      <c r="L17" s="4"/>
      <c r="M17" s="4"/>
    </row>
    <row r="18" spans="1:13" s="15" customFormat="1" ht="18" customHeight="1" thickBot="1" x14ac:dyDescent="0.3">
      <c r="A18" s="460" t="s">
        <v>145</v>
      </c>
      <c r="B18" s="461"/>
      <c r="C18" s="461"/>
      <c r="D18" s="461"/>
      <c r="E18" s="461"/>
      <c r="F18" s="461"/>
      <c r="G18" s="461"/>
      <c r="H18" s="461"/>
      <c r="I18" s="462"/>
      <c r="J18" s="4"/>
      <c r="K18" s="4"/>
      <c r="L18" s="4"/>
      <c r="M18" s="4"/>
    </row>
    <row r="19" spans="1:13" s="20" customFormat="1" ht="12" customHeight="1" x14ac:dyDescent="0.25">
      <c r="A19" s="19"/>
      <c r="B19" s="79"/>
      <c r="C19" s="80"/>
      <c r="D19" s="80"/>
      <c r="E19" s="80"/>
      <c r="F19" s="81"/>
      <c r="G19" s="82" t="s">
        <v>18</v>
      </c>
      <c r="H19" s="83"/>
      <c r="I19" s="89" t="s">
        <v>195</v>
      </c>
      <c r="J19" s="4"/>
      <c r="K19" s="4"/>
      <c r="L19" s="4"/>
      <c r="M19" s="4"/>
    </row>
    <row r="20" spans="1:13" s="20" customFormat="1" ht="18" customHeight="1" x14ac:dyDescent="0.25">
      <c r="A20" s="21"/>
      <c r="B20" s="91" t="s">
        <v>223</v>
      </c>
      <c r="C20" s="92"/>
      <c r="D20" s="93"/>
      <c r="E20" s="94"/>
      <c r="F20" s="94"/>
      <c r="G20" s="94">
        <f>'Einnahmen &amp; Ausgaben'!E220</f>
        <v>0</v>
      </c>
      <c r="H20" s="95"/>
      <c r="I20" s="96">
        <f>'Einnahmen &amp; Ausgaben'!G220</f>
        <v>0</v>
      </c>
      <c r="J20" s="27"/>
      <c r="K20" s="4"/>
      <c r="L20" s="4"/>
      <c r="M20" s="4"/>
    </row>
    <row r="21" spans="1:13" s="20" customFormat="1" ht="12" customHeight="1" x14ac:dyDescent="0.25">
      <c r="A21" s="470"/>
      <c r="B21" s="470"/>
      <c r="C21" s="470"/>
      <c r="D21" s="470"/>
      <c r="E21" s="470"/>
      <c r="F21" s="470"/>
      <c r="G21" s="470"/>
      <c r="H21" s="470"/>
      <c r="I21" s="470"/>
      <c r="J21" s="470"/>
      <c r="K21" s="4"/>
      <c r="L21" s="4"/>
      <c r="M21" s="4"/>
    </row>
    <row r="22" spans="1:13" s="470" customFormat="1" ht="12" customHeight="1" thickBot="1" x14ac:dyDescent="0.3"/>
    <row r="23" spans="1:13" s="20" customFormat="1" ht="18" customHeight="1" thickBot="1" x14ac:dyDescent="0.3">
      <c r="A23" s="460" t="s">
        <v>146</v>
      </c>
      <c r="B23" s="461"/>
      <c r="C23" s="461"/>
      <c r="D23" s="461"/>
      <c r="E23" s="461"/>
      <c r="F23" s="461"/>
      <c r="G23" s="461"/>
      <c r="H23" s="461"/>
      <c r="I23" s="462"/>
      <c r="J23" s="28"/>
      <c r="K23" s="29"/>
    </row>
    <row r="24" spans="1:13" s="20" customFormat="1" ht="26.25" customHeight="1" x14ac:dyDescent="0.25">
      <c r="A24" s="30"/>
      <c r="B24" s="350" t="s">
        <v>19</v>
      </c>
      <c r="C24" s="351"/>
      <c r="D24" s="352" t="s">
        <v>22</v>
      </c>
      <c r="E24" s="353" t="s">
        <v>20</v>
      </c>
      <c r="F24" s="354" t="s">
        <v>209</v>
      </c>
      <c r="G24" s="355"/>
      <c r="H24" s="356"/>
      <c r="I24" s="355" t="s">
        <v>195</v>
      </c>
      <c r="J24" s="28"/>
      <c r="K24" s="29"/>
    </row>
    <row r="25" spans="1:13" s="20" customFormat="1" ht="12" customHeight="1" x14ac:dyDescent="0.25">
      <c r="A25" s="30"/>
      <c r="B25" s="450" t="s">
        <v>225</v>
      </c>
      <c r="C25" s="454"/>
      <c r="D25" s="99" t="e">
        <f>G25/G20</f>
        <v>#DIV/0!</v>
      </c>
      <c r="E25" s="102">
        <v>0</v>
      </c>
      <c r="F25" s="102">
        <v>0</v>
      </c>
      <c r="G25" s="103">
        <f>IF(F25&gt;0,F25,E25)</f>
        <v>0</v>
      </c>
      <c r="H25" s="22"/>
      <c r="I25" s="97">
        <v>0</v>
      </c>
      <c r="J25" s="28"/>
      <c r="K25" s="29"/>
    </row>
    <row r="26" spans="1:13" s="20" customFormat="1" ht="12" customHeight="1" x14ac:dyDescent="0.25">
      <c r="B26" s="455" t="s">
        <v>196</v>
      </c>
      <c r="C26" s="456"/>
      <c r="D26" s="100" t="e">
        <f>G26/G20</f>
        <v>#DIV/0!</v>
      </c>
      <c r="E26" s="102">
        <v>0</v>
      </c>
      <c r="F26" s="102">
        <v>0</v>
      </c>
      <c r="G26" s="105">
        <f>IF(F26&gt;0,F26,E26)</f>
        <v>0</v>
      </c>
      <c r="H26" s="22"/>
      <c r="I26" s="97">
        <v>0</v>
      </c>
      <c r="J26" s="28"/>
      <c r="K26" s="29"/>
    </row>
    <row r="27" spans="1:13" s="20" customFormat="1" ht="12" customHeight="1" x14ac:dyDescent="0.25">
      <c r="B27" s="455" t="s">
        <v>196</v>
      </c>
      <c r="C27" s="456"/>
      <c r="D27" s="100" t="e">
        <f>G27/G20</f>
        <v>#DIV/0!</v>
      </c>
      <c r="E27" s="102">
        <v>0</v>
      </c>
      <c r="F27" s="102">
        <v>0</v>
      </c>
      <c r="G27" s="105">
        <f t="shared" ref="G27:G34" si="0">IF(F27&gt;0,F27,E27)</f>
        <v>0</v>
      </c>
      <c r="H27" s="22"/>
      <c r="I27" s="97">
        <v>0</v>
      </c>
      <c r="J27" s="28"/>
      <c r="K27" s="29"/>
    </row>
    <row r="28" spans="1:13" s="20" customFormat="1" ht="12" customHeight="1" x14ac:dyDescent="0.25">
      <c r="B28" s="455" t="s">
        <v>226</v>
      </c>
      <c r="C28" s="456"/>
      <c r="D28" s="100" t="e">
        <f>G28/G20</f>
        <v>#DIV/0!</v>
      </c>
      <c r="E28" s="102">
        <v>0</v>
      </c>
      <c r="F28" s="102">
        <v>0</v>
      </c>
      <c r="G28" s="105">
        <f t="shared" si="0"/>
        <v>0</v>
      </c>
      <c r="H28" s="22"/>
      <c r="I28" s="97">
        <v>0</v>
      </c>
      <c r="J28" s="28"/>
      <c r="K28" s="29"/>
    </row>
    <row r="29" spans="1:13" s="20" customFormat="1" ht="12" customHeight="1" x14ac:dyDescent="0.25">
      <c r="B29" s="455" t="s">
        <v>199</v>
      </c>
      <c r="C29" s="456"/>
      <c r="D29" s="100" t="e">
        <f>G29/G20</f>
        <v>#DIV/0!</v>
      </c>
      <c r="E29" s="102">
        <v>0</v>
      </c>
      <c r="F29" s="102">
        <v>0</v>
      </c>
      <c r="G29" s="105">
        <f t="shared" si="0"/>
        <v>0</v>
      </c>
      <c r="H29" s="22"/>
      <c r="I29" s="97">
        <v>0</v>
      </c>
      <c r="J29" s="28"/>
      <c r="K29" s="29"/>
    </row>
    <row r="30" spans="1:13" s="20" customFormat="1" ht="12" customHeight="1" x14ac:dyDescent="0.25">
      <c r="B30" s="455" t="s">
        <v>197</v>
      </c>
      <c r="C30" s="456"/>
      <c r="D30" s="100" t="e">
        <f>G30/G20</f>
        <v>#DIV/0!</v>
      </c>
      <c r="E30" s="102">
        <v>0</v>
      </c>
      <c r="F30" s="102">
        <v>0</v>
      </c>
      <c r="G30" s="105">
        <f t="shared" si="0"/>
        <v>0</v>
      </c>
      <c r="H30" s="22"/>
      <c r="I30" s="97">
        <v>0</v>
      </c>
      <c r="J30" s="28"/>
      <c r="K30" s="29"/>
    </row>
    <row r="31" spans="1:13" s="20" customFormat="1" ht="12" customHeight="1" x14ac:dyDescent="0.25">
      <c r="B31" s="455" t="s">
        <v>110</v>
      </c>
      <c r="C31" s="456"/>
      <c r="D31" s="100" t="e">
        <f>G31/G20</f>
        <v>#DIV/0!</v>
      </c>
      <c r="E31" s="104">
        <v>0</v>
      </c>
      <c r="F31" s="104">
        <v>0</v>
      </c>
      <c r="G31" s="105">
        <f t="shared" si="0"/>
        <v>0</v>
      </c>
      <c r="H31" s="22"/>
      <c r="I31" s="97">
        <v>0</v>
      </c>
      <c r="J31" s="28"/>
      <c r="K31" s="29"/>
    </row>
    <row r="32" spans="1:13" s="20" customFormat="1" ht="12" customHeight="1" x14ac:dyDescent="0.25">
      <c r="B32" s="455"/>
      <c r="C32" s="456"/>
      <c r="D32" s="100" t="e">
        <f>G32/G20</f>
        <v>#DIV/0!</v>
      </c>
      <c r="E32" s="104">
        <v>0</v>
      </c>
      <c r="F32" s="106">
        <v>0</v>
      </c>
      <c r="G32" s="105">
        <f t="shared" si="0"/>
        <v>0</v>
      </c>
      <c r="H32" s="22"/>
      <c r="I32" s="97">
        <v>0</v>
      </c>
      <c r="J32" s="28"/>
      <c r="K32" s="29"/>
    </row>
    <row r="33" spans="1:13" s="20" customFormat="1" ht="12" customHeight="1" x14ac:dyDescent="0.25">
      <c r="B33" s="455"/>
      <c r="C33" s="456"/>
      <c r="D33" s="100" t="e">
        <f>G33/G20</f>
        <v>#DIV/0!</v>
      </c>
      <c r="E33" s="104">
        <v>0</v>
      </c>
      <c r="F33" s="106">
        <v>0</v>
      </c>
      <c r="G33" s="105">
        <f t="shared" si="0"/>
        <v>0</v>
      </c>
      <c r="H33" s="22"/>
      <c r="I33" s="97">
        <v>0</v>
      </c>
      <c r="J33" s="28"/>
      <c r="K33" s="29"/>
    </row>
    <row r="34" spans="1:13" s="20" customFormat="1" ht="12" customHeight="1" x14ac:dyDescent="0.25">
      <c r="B34" s="448"/>
      <c r="C34" s="449"/>
      <c r="D34" s="101" t="e">
        <f>G34/G20</f>
        <v>#DIV/0!</v>
      </c>
      <c r="E34" s="107">
        <v>0</v>
      </c>
      <c r="F34" s="108">
        <v>0</v>
      </c>
      <c r="G34" s="105">
        <f t="shared" si="0"/>
        <v>0</v>
      </c>
      <c r="H34" s="22"/>
      <c r="I34" s="97">
        <v>0</v>
      </c>
      <c r="J34" s="28"/>
      <c r="K34" s="29"/>
    </row>
    <row r="35" spans="1:13" s="20" customFormat="1" ht="12" customHeight="1" x14ac:dyDescent="0.25">
      <c r="B35" s="31" t="s">
        <v>23</v>
      </c>
      <c r="C35" s="32"/>
      <c r="D35" s="33" t="e">
        <f>SUM(D25:D34)</f>
        <v>#DIV/0!</v>
      </c>
      <c r="E35" s="25">
        <f>SUM(E25:E34)</f>
        <v>0</v>
      </c>
      <c r="F35" s="25">
        <f>SUM(F25:F34)</f>
        <v>0</v>
      </c>
      <c r="G35" s="34">
        <f>SUM(G25:G34)</f>
        <v>0</v>
      </c>
      <c r="H35" s="26"/>
      <c r="I35" s="71">
        <f>SUM(I25:I34)</f>
        <v>0</v>
      </c>
      <c r="J35" s="28"/>
      <c r="K35" s="29"/>
    </row>
    <row r="36" spans="1:13" s="20" customFormat="1" ht="12" customHeight="1" x14ac:dyDescent="0.25">
      <c r="B36" s="84" t="s">
        <v>218</v>
      </c>
      <c r="C36" s="85"/>
      <c r="D36" s="86"/>
      <c r="E36" s="87"/>
      <c r="F36" s="88"/>
      <c r="G36" s="89"/>
      <c r="H36" s="90"/>
      <c r="I36" s="89"/>
      <c r="J36" s="28"/>
      <c r="K36" s="29"/>
    </row>
    <row r="37" spans="1:13" s="20" customFormat="1" ht="12" customHeight="1" x14ac:dyDescent="0.25">
      <c r="B37" s="450" t="s">
        <v>210</v>
      </c>
      <c r="C37" s="451"/>
      <c r="D37" s="99" t="e">
        <f>G37/G20</f>
        <v>#DIV/0!</v>
      </c>
      <c r="E37" s="452"/>
      <c r="F37" s="452"/>
      <c r="G37" s="97">
        <f>'Einnahmen &amp; Ausgaben'!E25</f>
        <v>0</v>
      </c>
      <c r="H37" s="22"/>
      <c r="I37" s="97">
        <f>'Einnahmen &amp; Ausgaben'!G25</f>
        <v>0</v>
      </c>
      <c r="J37" s="28"/>
      <c r="K37" s="29"/>
    </row>
    <row r="38" spans="1:13" s="20" customFormat="1" ht="12" customHeight="1" x14ac:dyDescent="0.25">
      <c r="B38" s="457" t="s">
        <v>39</v>
      </c>
      <c r="C38" s="458"/>
      <c r="D38" s="100" t="e">
        <f>G38/G20</f>
        <v>#DIV/0!</v>
      </c>
      <c r="E38" s="453"/>
      <c r="F38" s="453"/>
      <c r="G38" s="98">
        <f>'Einnahmen &amp; Ausgaben'!E35</f>
        <v>0</v>
      </c>
      <c r="H38" s="22"/>
      <c r="I38" s="284">
        <f>'Einnahmen &amp; Ausgaben'!G35</f>
        <v>0</v>
      </c>
      <c r="J38" s="28"/>
      <c r="K38" s="29"/>
    </row>
    <row r="39" spans="1:13" s="20" customFormat="1" ht="12" customHeight="1" x14ac:dyDescent="0.25">
      <c r="A39" s="35"/>
      <c r="B39" s="23" t="s">
        <v>217</v>
      </c>
      <c r="C39" s="24"/>
      <c r="D39" s="36" t="e">
        <f>SUM(D37:D38)</f>
        <v>#DIV/0!</v>
      </c>
      <c r="E39" s="37"/>
      <c r="F39" s="37">
        <f>SUM(F37:F38)</f>
        <v>0</v>
      </c>
      <c r="G39" s="34">
        <f>SUM(G37:G38)</f>
        <v>0</v>
      </c>
      <c r="H39" s="26"/>
      <c r="I39" s="71">
        <f>SUM(I37:I38)</f>
        <v>0</v>
      </c>
      <c r="J39" s="28"/>
      <c r="K39" s="29"/>
    </row>
    <row r="40" spans="1:13" s="20" customFormat="1" ht="18" customHeight="1" x14ac:dyDescent="0.25">
      <c r="A40" s="21"/>
      <c r="B40" s="91" t="s">
        <v>21</v>
      </c>
      <c r="C40" s="92"/>
      <c r="D40" s="93" t="e">
        <f>D35+D39</f>
        <v>#DIV/0!</v>
      </c>
      <c r="E40" s="94">
        <f>E35+E39</f>
        <v>0</v>
      </c>
      <c r="F40" s="94">
        <f>F35+F39</f>
        <v>0</v>
      </c>
      <c r="G40" s="94">
        <f>G35+G39</f>
        <v>0</v>
      </c>
      <c r="H40" s="95"/>
      <c r="I40" s="96">
        <f>I35+I39</f>
        <v>0</v>
      </c>
      <c r="J40" s="28"/>
      <c r="K40" s="29"/>
    </row>
    <row r="41" spans="1:13" s="20" customFormat="1" ht="12.75" customHeight="1" x14ac:dyDescent="0.25">
      <c r="A41" s="30"/>
      <c r="E41" s="38"/>
      <c r="F41" s="38"/>
      <c r="G41" s="38"/>
      <c r="H41" s="29"/>
      <c r="I41" s="29"/>
      <c r="J41" s="28"/>
      <c r="K41" s="29"/>
    </row>
    <row r="42" spans="1:13" x14ac:dyDescent="0.25">
      <c r="A42" s="39"/>
      <c r="B42" s="20"/>
      <c r="I42" s="42"/>
      <c r="J42" s="43"/>
      <c r="K42" s="42"/>
      <c r="M42" s="40"/>
    </row>
    <row r="43" spans="1:13" ht="15" customHeight="1" x14ac:dyDescent="0.25">
      <c r="B43" s="471" t="s">
        <v>229</v>
      </c>
      <c r="C43" s="471"/>
      <c r="D43" s="471"/>
      <c r="E43" s="471"/>
      <c r="F43" s="471"/>
      <c r="G43" s="471"/>
      <c r="H43" s="471"/>
      <c r="I43" s="471"/>
      <c r="J43" s="43"/>
      <c r="K43" s="42"/>
      <c r="M43" s="40"/>
    </row>
    <row r="44" spans="1:13" ht="17.25" customHeight="1" thickBot="1" x14ac:dyDescent="0.3">
      <c r="B44" s="471"/>
      <c r="C44" s="471"/>
      <c r="D44" s="471"/>
      <c r="E44" s="471"/>
      <c r="F44" s="471"/>
      <c r="G44" s="471"/>
      <c r="H44" s="471"/>
      <c r="I44" s="471"/>
      <c r="J44" s="43"/>
      <c r="K44" s="42"/>
    </row>
    <row r="45" spans="1:13" ht="23.25" customHeight="1" x14ac:dyDescent="0.25">
      <c r="C45" s="433"/>
      <c r="D45" s="434"/>
      <c r="E45" s="472" t="s">
        <v>230</v>
      </c>
      <c r="F45" s="473"/>
      <c r="G45" s="473"/>
      <c r="H45" s="473"/>
      <c r="I45" s="474"/>
      <c r="J45" s="43"/>
      <c r="K45" s="42"/>
    </row>
    <row r="46" spans="1:13" ht="60.75" customHeight="1" x14ac:dyDescent="0.25">
      <c r="B46" s="20"/>
      <c r="C46" s="435"/>
      <c r="D46" s="435"/>
      <c r="E46" s="475" t="s">
        <v>231</v>
      </c>
      <c r="F46" s="476"/>
      <c r="G46" s="476"/>
      <c r="H46" s="476"/>
      <c r="I46" s="477"/>
      <c r="J46" s="43"/>
      <c r="K46" s="42"/>
    </row>
    <row r="47" spans="1:13" x14ac:dyDescent="0.25">
      <c r="C47" s="435"/>
      <c r="D47" s="435"/>
      <c r="E47" s="478"/>
      <c r="F47" s="479"/>
      <c r="G47" s="479"/>
      <c r="H47" s="479"/>
      <c r="I47" s="480"/>
      <c r="J47" s="43"/>
      <c r="K47" s="42"/>
    </row>
    <row r="48" spans="1:13" ht="32.25" customHeight="1" x14ac:dyDescent="0.25">
      <c r="C48" s="435"/>
      <c r="D48" s="435"/>
      <c r="E48" s="478"/>
      <c r="F48" s="479"/>
      <c r="G48" s="479"/>
      <c r="H48" s="479"/>
      <c r="I48" s="480"/>
      <c r="J48" s="43"/>
      <c r="K48" s="42"/>
    </row>
    <row r="49" spans="3:11" x14ac:dyDescent="0.25">
      <c r="C49" s="435"/>
      <c r="D49" s="435"/>
      <c r="E49" s="478"/>
      <c r="F49" s="479"/>
      <c r="G49" s="479"/>
      <c r="H49" s="479"/>
      <c r="I49" s="480"/>
      <c r="J49" s="43"/>
      <c r="K49" s="42"/>
    </row>
    <row r="50" spans="3:11" x14ac:dyDescent="0.25">
      <c r="C50" s="435"/>
      <c r="D50" s="435"/>
      <c r="E50" s="478"/>
      <c r="F50" s="479"/>
      <c r="G50" s="479"/>
      <c r="H50" s="479"/>
      <c r="I50" s="480"/>
      <c r="J50" s="43"/>
      <c r="K50" s="42"/>
    </row>
    <row r="51" spans="3:11" x14ac:dyDescent="0.25">
      <c r="C51" s="435"/>
      <c r="D51" s="435"/>
      <c r="E51" s="478"/>
      <c r="F51" s="479"/>
      <c r="G51" s="479"/>
      <c r="H51" s="479"/>
      <c r="I51" s="480"/>
      <c r="J51" s="43"/>
      <c r="K51" s="42"/>
    </row>
    <row r="52" spans="3:11" ht="15.75" customHeight="1" x14ac:dyDescent="0.25">
      <c r="C52" s="435"/>
      <c r="D52" s="435"/>
      <c r="E52" s="475" t="s">
        <v>232</v>
      </c>
      <c r="F52" s="476"/>
      <c r="G52" s="476"/>
      <c r="H52" s="476"/>
      <c r="I52" s="477"/>
      <c r="J52" s="43"/>
      <c r="K52" s="42"/>
    </row>
    <row r="53" spans="3:11" ht="39" customHeight="1" thickBot="1" x14ac:dyDescent="0.3">
      <c r="C53" s="435"/>
      <c r="D53" s="435"/>
      <c r="E53" s="481"/>
      <c r="F53" s="482"/>
      <c r="G53" s="482"/>
      <c r="H53" s="482"/>
      <c r="I53" s="483"/>
    </row>
    <row r="54" spans="3:11" ht="120" customHeight="1" thickBot="1" x14ac:dyDescent="0.3">
      <c r="C54" s="435"/>
      <c r="D54" s="435"/>
      <c r="E54" s="484" t="s">
        <v>233</v>
      </c>
      <c r="F54" s="485"/>
      <c r="G54" s="485"/>
      <c r="H54" s="485"/>
      <c r="I54" s="486"/>
    </row>
  </sheetData>
  <sheetProtection selectLockedCells="1"/>
  <protectedRanges>
    <protectedRange sqref="E25:F38" name="Bereich1"/>
  </protectedRanges>
  <mergeCells count="28">
    <mergeCell ref="E45:I45"/>
    <mergeCell ref="E46:I46"/>
    <mergeCell ref="E47:I51"/>
    <mergeCell ref="E52:I53"/>
    <mergeCell ref="E54:I54"/>
    <mergeCell ref="B43:I44"/>
    <mergeCell ref="F37:F38"/>
    <mergeCell ref="A1:I1"/>
    <mergeCell ref="A23:I23"/>
    <mergeCell ref="A18:I18"/>
    <mergeCell ref="C11:E11"/>
    <mergeCell ref="C12:E12"/>
    <mergeCell ref="B16:I16"/>
    <mergeCell ref="A21:J21"/>
    <mergeCell ref="A22:XFD22"/>
    <mergeCell ref="B34:C34"/>
    <mergeCell ref="B37:C37"/>
    <mergeCell ref="E37:E38"/>
    <mergeCell ref="B25:C25"/>
    <mergeCell ref="B26:C26"/>
    <mergeCell ref="B27:C27"/>
    <mergeCell ref="B38:C38"/>
    <mergeCell ref="B32:C32"/>
    <mergeCell ref="B33:C33"/>
    <mergeCell ref="B28:C28"/>
    <mergeCell ref="B29:C29"/>
    <mergeCell ref="B30:C30"/>
    <mergeCell ref="B31:C31"/>
  </mergeCells>
  <phoneticPr fontId="2" type="noConversion"/>
  <conditionalFormatting sqref="G40 G20">
    <cfRule type="expression" dxfId="0" priority="2">
      <formula>$G$20&lt;&gt;$G$40</formula>
    </cfRule>
  </conditionalFormatting>
  <pageMargins left="0.47244094488188981" right="0.47244094488188981" top="0.59055118110236227" bottom="0.59055118110236227" header="0.39370078740157483" footer="0"/>
  <pageSetup paperSize="9" scale="81" fitToHeight="0" orientation="portrait" horizontalDpi="300" verticalDpi="300" r:id="rId1"/>
  <headerFooter alignWithMargins="0">
    <oddFooter>&amp;L&amp;9Zusammenfassung&amp;C&amp;9Seite &amp;P von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79998168889431442"/>
    <pageSetUpPr fitToPage="1"/>
  </sheetPr>
  <dimension ref="A1:L221"/>
  <sheetViews>
    <sheetView topLeftCell="A190" zoomScaleNormal="100" workbookViewId="0">
      <selection activeCell="G220" sqref="G220"/>
    </sheetView>
  </sheetViews>
  <sheetFormatPr baseColWidth="10" defaultColWidth="11.453125" defaultRowHeight="14" x14ac:dyDescent="0.25"/>
  <cols>
    <col min="1" max="1" width="3.7265625" style="121" bestFit="1" customWidth="1"/>
    <col min="2" max="2" width="39.7265625" style="109" customWidth="1"/>
    <col min="3" max="3" width="11.81640625" style="111" bestFit="1" customWidth="1"/>
    <col min="4" max="4" width="12.26953125" style="111" customWidth="1"/>
    <col min="5" max="5" width="14.453125" style="109" bestFit="1" customWidth="1"/>
    <col min="6" max="6" width="3.453125" style="109" customWidth="1"/>
    <col min="7" max="7" width="15.81640625" style="122" customWidth="1"/>
    <col min="8" max="8" width="12.7265625" style="109" bestFit="1" customWidth="1"/>
    <col min="9" max="16384" width="11.453125" style="109"/>
  </cols>
  <sheetData>
    <row r="1" spans="1:12" s="118" customFormat="1" ht="24" customHeight="1" x14ac:dyDescent="0.25">
      <c r="A1" s="207" t="s">
        <v>119</v>
      </c>
      <c r="B1" s="115"/>
      <c r="C1" s="116"/>
      <c r="D1" s="116"/>
      <c r="E1" s="115"/>
      <c r="F1" s="115"/>
      <c r="G1" s="117"/>
    </row>
    <row r="2" spans="1:12" s="118" customFormat="1" ht="24" customHeight="1" thickBot="1" x14ac:dyDescent="0.3"/>
    <row r="3" spans="1:12" s="120" customFormat="1" ht="15.5" x14ac:dyDescent="0.25">
      <c r="A3" s="119"/>
      <c r="B3" s="487" t="s">
        <v>214</v>
      </c>
      <c r="C3" s="488"/>
      <c r="D3" s="488"/>
      <c r="E3" s="488"/>
      <c r="F3" s="488"/>
      <c r="G3" s="489"/>
    </row>
    <row r="4" spans="1:12" s="120" customFormat="1" ht="14.5" thickBot="1" x14ac:dyDescent="0.3">
      <c r="A4" s="119"/>
      <c r="B4" s="289"/>
      <c r="G4" s="290"/>
    </row>
    <row r="5" spans="1:12" ht="14.5" thickBot="1" x14ac:dyDescent="0.3">
      <c r="B5" s="147" t="s">
        <v>210</v>
      </c>
      <c r="C5" s="113" t="s">
        <v>126</v>
      </c>
      <c r="D5" s="114" t="s">
        <v>127</v>
      </c>
      <c r="E5" s="285" t="s">
        <v>18</v>
      </c>
      <c r="F5" s="148"/>
      <c r="G5" s="291" t="s">
        <v>195</v>
      </c>
    </row>
    <row r="6" spans="1:12" x14ac:dyDescent="0.25">
      <c r="B6" s="292" t="s">
        <v>120</v>
      </c>
      <c r="C6" s="149">
        <v>0</v>
      </c>
      <c r="D6" s="150">
        <v>0</v>
      </c>
      <c r="E6" s="151">
        <f>C6*D6</f>
        <v>0</v>
      </c>
      <c r="F6" s="152"/>
      <c r="G6" s="293">
        <v>0</v>
      </c>
    </row>
    <row r="7" spans="1:12" x14ac:dyDescent="0.25">
      <c r="B7" s="292" t="s">
        <v>198</v>
      </c>
      <c r="C7" s="153">
        <v>0</v>
      </c>
      <c r="D7" s="150">
        <v>0</v>
      </c>
      <c r="E7" s="155">
        <f t="shared" ref="E7:E24" si="0">C7*D7</f>
        <v>0</v>
      </c>
      <c r="F7" s="152"/>
      <c r="G7" s="295">
        <v>0</v>
      </c>
    </row>
    <row r="8" spans="1:12" x14ac:dyDescent="0.25">
      <c r="B8" s="292" t="s">
        <v>211</v>
      </c>
      <c r="C8" s="153">
        <v>0</v>
      </c>
      <c r="D8" s="150">
        <v>0</v>
      </c>
      <c r="E8" s="155">
        <f t="shared" ref="E8" si="1">C8*D8</f>
        <v>0</v>
      </c>
      <c r="F8" s="152"/>
      <c r="G8" s="295">
        <v>0</v>
      </c>
      <c r="H8" s="358"/>
      <c r="I8" s="358"/>
      <c r="J8" s="358"/>
      <c r="K8" s="358"/>
      <c r="L8" s="358"/>
    </row>
    <row r="9" spans="1:12" x14ac:dyDescent="0.25">
      <c r="B9" s="292" t="s">
        <v>111</v>
      </c>
      <c r="C9" s="153">
        <v>0</v>
      </c>
      <c r="D9" s="150">
        <v>0</v>
      </c>
      <c r="E9" s="155">
        <f t="shared" si="0"/>
        <v>0</v>
      </c>
      <c r="F9" s="152"/>
      <c r="G9" s="295">
        <v>0</v>
      </c>
    </row>
    <row r="10" spans="1:12" x14ac:dyDescent="0.25">
      <c r="B10" s="292" t="s">
        <v>121</v>
      </c>
      <c r="C10" s="153">
        <v>0</v>
      </c>
      <c r="D10" s="150">
        <v>0</v>
      </c>
      <c r="E10" s="155">
        <f t="shared" si="0"/>
        <v>0</v>
      </c>
      <c r="F10" s="152"/>
      <c r="G10" s="295">
        <v>0</v>
      </c>
    </row>
    <row r="11" spans="1:12" x14ac:dyDescent="0.25">
      <c r="B11" s="292" t="s">
        <v>212</v>
      </c>
      <c r="C11" s="153">
        <v>0</v>
      </c>
      <c r="D11" s="150">
        <v>0</v>
      </c>
      <c r="E11" s="155">
        <f t="shared" si="0"/>
        <v>0</v>
      </c>
      <c r="F11" s="152"/>
      <c r="G11" s="295">
        <v>0</v>
      </c>
    </row>
    <row r="12" spans="1:12" x14ac:dyDescent="0.25">
      <c r="B12" s="292" t="s">
        <v>117</v>
      </c>
      <c r="C12" s="153">
        <v>0</v>
      </c>
      <c r="D12" s="150">
        <v>0</v>
      </c>
      <c r="E12" s="155">
        <f t="shared" si="0"/>
        <v>0</v>
      </c>
      <c r="F12" s="152"/>
      <c r="G12" s="295">
        <v>0</v>
      </c>
    </row>
    <row r="13" spans="1:12" x14ac:dyDescent="0.25">
      <c r="B13" s="292" t="s">
        <v>213</v>
      </c>
      <c r="C13" s="153">
        <v>0</v>
      </c>
      <c r="D13" s="150">
        <v>0</v>
      </c>
      <c r="E13" s="155">
        <f t="shared" si="0"/>
        <v>0</v>
      </c>
      <c r="F13" s="152"/>
      <c r="G13" s="295">
        <v>0</v>
      </c>
    </row>
    <row r="14" spans="1:12" x14ac:dyDescent="0.25">
      <c r="B14" s="292" t="s">
        <v>60</v>
      </c>
      <c r="C14" s="153">
        <v>0</v>
      </c>
      <c r="D14" s="150">
        <v>0</v>
      </c>
      <c r="E14" s="155">
        <f t="shared" si="0"/>
        <v>0</v>
      </c>
      <c r="F14" s="152"/>
      <c r="G14" s="295">
        <v>0</v>
      </c>
    </row>
    <row r="15" spans="1:12" x14ac:dyDescent="0.25">
      <c r="B15" s="292" t="s">
        <v>7</v>
      </c>
      <c r="C15" s="153">
        <v>0</v>
      </c>
      <c r="D15" s="150">
        <v>0</v>
      </c>
      <c r="E15" s="155">
        <f t="shared" ref="E15" si="2">C15*D15</f>
        <v>0</v>
      </c>
      <c r="F15" s="152"/>
      <c r="G15" s="295">
        <v>0</v>
      </c>
    </row>
    <row r="16" spans="1:12" x14ac:dyDescent="0.25">
      <c r="B16" s="292" t="s">
        <v>115</v>
      </c>
      <c r="C16" s="153">
        <v>0</v>
      </c>
      <c r="D16" s="150">
        <v>0</v>
      </c>
      <c r="E16" s="155">
        <f t="shared" si="0"/>
        <v>0</v>
      </c>
      <c r="F16" s="152"/>
      <c r="G16" s="295">
        <v>0</v>
      </c>
    </row>
    <row r="17" spans="1:7" x14ac:dyDescent="0.25">
      <c r="B17" s="292" t="s">
        <v>91</v>
      </c>
      <c r="C17" s="153">
        <v>0</v>
      </c>
      <c r="D17" s="150">
        <v>0</v>
      </c>
      <c r="E17" s="155">
        <f t="shared" si="0"/>
        <v>0</v>
      </c>
      <c r="F17" s="152"/>
      <c r="G17" s="295">
        <v>0</v>
      </c>
    </row>
    <row r="18" spans="1:7" x14ac:dyDescent="0.25">
      <c r="B18" s="292" t="s">
        <v>92</v>
      </c>
      <c r="C18" s="153">
        <v>0</v>
      </c>
      <c r="D18" s="150">
        <v>0</v>
      </c>
      <c r="E18" s="155">
        <f t="shared" si="0"/>
        <v>0</v>
      </c>
      <c r="F18" s="152"/>
      <c r="G18" s="295">
        <v>0</v>
      </c>
    </row>
    <row r="19" spans="1:7" x14ac:dyDescent="0.25">
      <c r="B19" s="292" t="s">
        <v>13</v>
      </c>
      <c r="C19" s="153">
        <v>0</v>
      </c>
      <c r="D19" s="150">
        <v>0</v>
      </c>
      <c r="E19" s="155">
        <f t="shared" si="0"/>
        <v>0</v>
      </c>
      <c r="F19" s="152"/>
      <c r="G19" s="295">
        <v>0</v>
      </c>
    </row>
    <row r="20" spans="1:7" x14ac:dyDescent="0.25">
      <c r="B20" s="292" t="s">
        <v>61</v>
      </c>
      <c r="C20" s="153">
        <v>0</v>
      </c>
      <c r="D20" s="154">
        <v>0</v>
      </c>
      <c r="E20" s="155">
        <f t="shared" ref="E20:E23" si="3">C20*D20</f>
        <v>0</v>
      </c>
      <c r="F20" s="152"/>
      <c r="G20" s="295">
        <v>0</v>
      </c>
    </row>
    <row r="21" spans="1:7" x14ac:dyDescent="0.25">
      <c r="B21" s="357" t="s">
        <v>216</v>
      </c>
      <c r="C21" s="153">
        <v>0</v>
      </c>
      <c r="D21" s="154">
        <v>0</v>
      </c>
      <c r="E21" s="155">
        <f t="shared" si="3"/>
        <v>0</v>
      </c>
      <c r="F21" s="152"/>
      <c r="G21" s="295">
        <v>0</v>
      </c>
    </row>
    <row r="22" spans="1:7" x14ac:dyDescent="0.25">
      <c r="B22" s="357" t="s">
        <v>216</v>
      </c>
      <c r="C22" s="153">
        <v>0</v>
      </c>
      <c r="D22" s="154">
        <v>0</v>
      </c>
      <c r="E22" s="155">
        <f t="shared" si="3"/>
        <v>0</v>
      </c>
      <c r="F22" s="152"/>
      <c r="G22" s="295">
        <v>0</v>
      </c>
    </row>
    <row r="23" spans="1:7" x14ac:dyDescent="0.25">
      <c r="B23" s="292" t="s">
        <v>216</v>
      </c>
      <c r="C23" s="153">
        <v>0</v>
      </c>
      <c r="D23" s="154">
        <v>0</v>
      </c>
      <c r="E23" s="155">
        <f t="shared" si="3"/>
        <v>0</v>
      </c>
      <c r="F23" s="152"/>
      <c r="G23" s="295">
        <v>0</v>
      </c>
    </row>
    <row r="24" spans="1:7" ht="14.5" thickBot="1" x14ac:dyDescent="0.3">
      <c r="B24" s="296" t="s">
        <v>116</v>
      </c>
      <c r="C24" s="156">
        <v>0</v>
      </c>
      <c r="D24" s="157">
        <v>0</v>
      </c>
      <c r="E24" s="158">
        <f t="shared" si="0"/>
        <v>0</v>
      </c>
      <c r="F24" s="152"/>
      <c r="G24" s="297">
        <v>0</v>
      </c>
    </row>
    <row r="25" spans="1:7" ht="14.5" thickBot="1" x14ac:dyDescent="0.3">
      <c r="B25" s="298"/>
      <c r="C25" s="159"/>
      <c r="D25" s="159"/>
      <c r="E25" s="48">
        <f>SUM(E6:E24)</f>
        <v>0</v>
      </c>
      <c r="F25" s="160"/>
      <c r="G25" s="161">
        <f>SUM(G6:G24)</f>
        <v>0</v>
      </c>
    </row>
    <row r="26" spans="1:7" s="110" customFormat="1" x14ac:dyDescent="0.25">
      <c r="A26" s="125"/>
      <c r="B26" s="298"/>
      <c r="C26" s="162"/>
      <c r="D26" s="162"/>
      <c r="E26" s="54"/>
      <c r="F26" s="54"/>
      <c r="G26" s="299"/>
    </row>
    <row r="27" spans="1:7" s="110" customFormat="1" ht="14.5" thickBot="1" x14ac:dyDescent="0.3">
      <c r="A27" s="125"/>
      <c r="B27" s="298"/>
      <c r="C27" s="162"/>
      <c r="D27" s="162"/>
      <c r="E27" s="54"/>
      <c r="F27" s="54"/>
      <c r="G27" s="299"/>
    </row>
    <row r="28" spans="1:7" s="110" customFormat="1" ht="14.5" thickBot="1" x14ac:dyDescent="0.3">
      <c r="A28" s="125"/>
      <c r="B28" s="147" t="s">
        <v>39</v>
      </c>
      <c r="C28" s="113" t="s">
        <v>126</v>
      </c>
      <c r="D28" s="114" t="s">
        <v>127</v>
      </c>
      <c r="E28" s="285" t="s">
        <v>18</v>
      </c>
      <c r="F28" s="148"/>
      <c r="G28" s="291" t="s">
        <v>195</v>
      </c>
    </row>
    <row r="29" spans="1:7" s="110" customFormat="1" x14ac:dyDescent="0.25">
      <c r="A29" s="125"/>
      <c r="B29" s="292" t="s">
        <v>90</v>
      </c>
      <c r="C29" s="149">
        <v>0</v>
      </c>
      <c r="D29" s="150">
        <v>0</v>
      </c>
      <c r="E29" s="151">
        <f>C29*D29</f>
        <v>0</v>
      </c>
      <c r="F29" s="152"/>
      <c r="G29" s="293">
        <v>0</v>
      </c>
    </row>
    <row r="30" spans="1:7" s="110" customFormat="1" x14ac:dyDescent="0.25">
      <c r="A30" s="125"/>
      <c r="B30" s="296" t="s">
        <v>5</v>
      </c>
      <c r="C30" s="153">
        <v>0</v>
      </c>
      <c r="D30" s="154">
        <v>0</v>
      </c>
      <c r="E30" s="155">
        <f t="shared" ref="E30:E34" si="4">C30*D30</f>
        <v>0</v>
      </c>
      <c r="F30" s="152"/>
      <c r="G30" s="295">
        <v>0</v>
      </c>
    </row>
    <row r="31" spans="1:7" s="110" customFormat="1" x14ac:dyDescent="0.25">
      <c r="A31" s="125"/>
      <c r="B31" s="296"/>
      <c r="C31" s="153">
        <v>0</v>
      </c>
      <c r="D31" s="154">
        <v>0</v>
      </c>
      <c r="E31" s="155">
        <f t="shared" si="4"/>
        <v>0</v>
      </c>
      <c r="F31" s="152"/>
      <c r="G31" s="295">
        <v>0</v>
      </c>
    </row>
    <row r="32" spans="1:7" s="110" customFormat="1" x14ac:dyDescent="0.25">
      <c r="A32" s="125"/>
      <c r="B32" s="296"/>
      <c r="C32" s="153">
        <v>0</v>
      </c>
      <c r="D32" s="154">
        <v>0</v>
      </c>
      <c r="E32" s="155">
        <f t="shared" si="4"/>
        <v>0</v>
      </c>
      <c r="F32" s="152"/>
      <c r="G32" s="295">
        <v>0</v>
      </c>
    </row>
    <row r="33" spans="1:7" s="110" customFormat="1" x14ac:dyDescent="0.25">
      <c r="A33" s="125"/>
      <c r="B33" s="296"/>
      <c r="C33" s="153">
        <v>0</v>
      </c>
      <c r="D33" s="154">
        <v>0</v>
      </c>
      <c r="E33" s="155">
        <f t="shared" si="4"/>
        <v>0</v>
      </c>
      <c r="F33" s="152"/>
      <c r="G33" s="295">
        <v>0</v>
      </c>
    </row>
    <row r="34" spans="1:7" s="110" customFormat="1" ht="14.5" thickBot="1" x14ac:dyDescent="0.3">
      <c r="A34" s="125"/>
      <c r="B34" s="296"/>
      <c r="C34" s="156">
        <v>0</v>
      </c>
      <c r="D34" s="164">
        <v>0</v>
      </c>
      <c r="E34" s="158">
        <f t="shared" si="4"/>
        <v>0</v>
      </c>
      <c r="F34" s="152"/>
      <c r="G34" s="297">
        <v>0</v>
      </c>
    </row>
    <row r="35" spans="1:7" s="110" customFormat="1" ht="14.5" thickBot="1" x14ac:dyDescent="0.3">
      <c r="A35" s="125"/>
      <c r="B35" s="298"/>
      <c r="C35" s="159"/>
      <c r="D35" s="159"/>
      <c r="E35" s="48">
        <f>SUM(E29:E34)</f>
        <v>0</v>
      </c>
      <c r="F35" s="160"/>
      <c r="G35" s="161">
        <f>SUM(G29:G34)</f>
        <v>0</v>
      </c>
    </row>
    <row r="36" spans="1:7" s="110" customFormat="1" ht="14.5" thickBot="1" x14ac:dyDescent="0.3">
      <c r="A36" s="125"/>
      <c r="B36" s="298"/>
      <c r="C36" s="159"/>
      <c r="D36" s="159"/>
      <c r="E36" s="159"/>
      <c r="F36" s="159"/>
      <c r="G36" s="340"/>
    </row>
    <row r="37" spans="1:7" s="110" customFormat="1" ht="14.5" thickBot="1" x14ac:dyDescent="0.3">
      <c r="A37" s="125"/>
      <c r="B37" s="123" t="s">
        <v>228</v>
      </c>
      <c r="C37" s="127"/>
      <c r="D37" s="127"/>
      <c r="E37" s="128">
        <f>SUM(E25,E35)</f>
        <v>0</v>
      </c>
      <c r="F37" s="123"/>
      <c r="G37" s="128">
        <f t="shared" ref="G37" si="5">SUM(G25,G35)</f>
        <v>0</v>
      </c>
    </row>
    <row r="38" spans="1:7" s="110" customFormat="1" ht="14.5" thickBot="1" x14ac:dyDescent="0.3">
      <c r="A38" s="125"/>
      <c r="B38" s="300"/>
      <c r="C38" s="301"/>
      <c r="D38" s="301"/>
      <c r="E38" s="302"/>
      <c r="F38" s="302"/>
      <c r="G38" s="303"/>
    </row>
    <row r="39" spans="1:7" s="110" customFormat="1" ht="14.5" thickBot="1" x14ac:dyDescent="0.3">
      <c r="A39" s="125"/>
      <c r="B39" s="152"/>
      <c r="C39" s="162"/>
      <c r="D39" s="162"/>
      <c r="E39" s="54"/>
      <c r="F39" s="54"/>
      <c r="G39" s="163"/>
    </row>
    <row r="40" spans="1:7" ht="15.5" x14ac:dyDescent="0.25">
      <c r="B40" s="487" t="s">
        <v>145</v>
      </c>
      <c r="C40" s="488"/>
      <c r="D40" s="488"/>
      <c r="E40" s="488"/>
      <c r="F40" s="488"/>
      <c r="G40" s="489"/>
    </row>
    <row r="41" spans="1:7" ht="14.5" thickBot="1" x14ac:dyDescent="0.3">
      <c r="B41" s="304"/>
      <c r="C41" s="159"/>
      <c r="D41" s="159"/>
      <c r="E41" s="54"/>
      <c r="F41" s="54"/>
      <c r="G41" s="299"/>
    </row>
    <row r="42" spans="1:7" ht="14.5" thickBot="1" x14ac:dyDescent="0.3">
      <c r="B42" s="147" t="s">
        <v>89</v>
      </c>
      <c r="C42" s="492" t="s">
        <v>124</v>
      </c>
      <c r="D42" s="493"/>
      <c r="E42" s="165">
        <f>'ANLAGE 1 Personal'!C66</f>
        <v>0</v>
      </c>
      <c r="F42" s="148"/>
      <c r="G42" s="305">
        <f>'ANLAGE 1 Personal'!E66</f>
        <v>0</v>
      </c>
    </row>
    <row r="43" spans="1:7" ht="14.5" thickBot="1" x14ac:dyDescent="0.3">
      <c r="B43" s="298"/>
      <c r="C43" s="494"/>
      <c r="D43" s="494"/>
      <c r="E43" s="48">
        <f>E42</f>
        <v>0</v>
      </c>
      <c r="F43" s="160"/>
      <c r="G43" s="161">
        <f>SUM(G42)</f>
        <v>0</v>
      </c>
    </row>
    <row r="44" spans="1:7" x14ac:dyDescent="0.25">
      <c r="B44" s="298"/>
      <c r="C44" s="159"/>
      <c r="D44" s="159"/>
      <c r="E44" s="148"/>
      <c r="F44" s="148"/>
      <c r="G44" s="306"/>
    </row>
    <row r="45" spans="1:7" ht="14.5" thickBot="1" x14ac:dyDescent="0.3">
      <c r="B45" s="298"/>
      <c r="C45" s="159"/>
      <c r="D45" s="159"/>
      <c r="E45" s="148"/>
      <c r="F45" s="148"/>
      <c r="G45" s="306"/>
    </row>
    <row r="46" spans="1:7" ht="14.5" thickBot="1" x14ac:dyDescent="0.3">
      <c r="B46" s="147" t="s">
        <v>15</v>
      </c>
      <c r="C46" s="129" t="s">
        <v>35</v>
      </c>
      <c r="D46" s="114" t="s">
        <v>127</v>
      </c>
      <c r="E46" s="285" t="s">
        <v>18</v>
      </c>
      <c r="F46" s="148"/>
      <c r="G46" s="291" t="s">
        <v>195</v>
      </c>
    </row>
    <row r="47" spans="1:7" x14ac:dyDescent="0.25">
      <c r="B47" s="292" t="s">
        <v>15</v>
      </c>
      <c r="C47" s="149">
        <v>0</v>
      </c>
      <c r="D47" s="166">
        <v>0</v>
      </c>
      <c r="E47" s="151">
        <f>D47*C47</f>
        <v>0</v>
      </c>
      <c r="F47" s="152"/>
      <c r="G47" s="293">
        <v>0</v>
      </c>
    </row>
    <row r="48" spans="1:7" x14ac:dyDescent="0.25">
      <c r="B48" s="296" t="s">
        <v>15</v>
      </c>
      <c r="C48" s="153">
        <v>0</v>
      </c>
      <c r="D48" s="167">
        <v>0</v>
      </c>
      <c r="E48" s="155">
        <f t="shared" ref="E48:E55" si="6">D48*C48</f>
        <v>0</v>
      </c>
      <c r="F48" s="152"/>
      <c r="G48" s="295">
        <v>0</v>
      </c>
    </row>
    <row r="49" spans="1:7" x14ac:dyDescent="0.25">
      <c r="B49" s="296" t="s">
        <v>96</v>
      </c>
      <c r="C49" s="153">
        <v>0</v>
      </c>
      <c r="D49" s="167">
        <v>0</v>
      </c>
      <c r="E49" s="155">
        <f t="shared" si="6"/>
        <v>0</v>
      </c>
      <c r="F49" s="152"/>
      <c r="G49" s="295">
        <v>0</v>
      </c>
    </row>
    <row r="50" spans="1:7" x14ac:dyDescent="0.25">
      <c r="B50" s="296" t="s">
        <v>97</v>
      </c>
      <c r="C50" s="153">
        <v>0</v>
      </c>
      <c r="D50" s="167">
        <v>0</v>
      </c>
      <c r="E50" s="155">
        <f t="shared" si="6"/>
        <v>0</v>
      </c>
      <c r="F50" s="152"/>
      <c r="G50" s="295">
        <v>0</v>
      </c>
    </row>
    <row r="51" spans="1:7" x14ac:dyDescent="0.25">
      <c r="B51" s="296" t="s">
        <v>98</v>
      </c>
      <c r="C51" s="153">
        <v>0</v>
      </c>
      <c r="D51" s="167">
        <v>0</v>
      </c>
      <c r="E51" s="155">
        <f t="shared" si="6"/>
        <v>0</v>
      </c>
      <c r="F51" s="152"/>
      <c r="G51" s="295">
        <v>0</v>
      </c>
    </row>
    <row r="52" spans="1:7" x14ac:dyDescent="0.25">
      <c r="B52" s="296"/>
      <c r="C52" s="153">
        <v>0</v>
      </c>
      <c r="D52" s="167">
        <v>0</v>
      </c>
      <c r="E52" s="155">
        <f t="shared" si="6"/>
        <v>0</v>
      </c>
      <c r="F52" s="152"/>
      <c r="G52" s="295">
        <v>0</v>
      </c>
    </row>
    <row r="53" spans="1:7" x14ac:dyDescent="0.25">
      <c r="B53" s="296"/>
      <c r="C53" s="153">
        <v>0</v>
      </c>
      <c r="D53" s="167">
        <v>0</v>
      </c>
      <c r="E53" s="155">
        <f t="shared" si="6"/>
        <v>0</v>
      </c>
      <c r="F53" s="152"/>
      <c r="G53" s="295">
        <v>0</v>
      </c>
    </row>
    <row r="54" spans="1:7" x14ac:dyDescent="0.25">
      <c r="B54" s="296"/>
      <c r="C54" s="153">
        <v>0</v>
      </c>
      <c r="D54" s="167">
        <v>0</v>
      </c>
      <c r="E54" s="155">
        <f t="shared" si="6"/>
        <v>0</v>
      </c>
      <c r="F54" s="152"/>
      <c r="G54" s="295">
        <v>0</v>
      </c>
    </row>
    <row r="55" spans="1:7" ht="14.5" thickBot="1" x14ac:dyDescent="0.3">
      <c r="B55" s="296"/>
      <c r="C55" s="156">
        <v>0</v>
      </c>
      <c r="D55" s="164">
        <v>0</v>
      </c>
      <c r="E55" s="158">
        <f t="shared" si="6"/>
        <v>0</v>
      </c>
      <c r="F55" s="152"/>
      <c r="G55" s="297">
        <v>0</v>
      </c>
    </row>
    <row r="56" spans="1:7" ht="14.5" thickBot="1" x14ac:dyDescent="0.3">
      <c r="B56" s="298"/>
      <c r="C56" s="159"/>
      <c r="D56" s="159"/>
      <c r="E56" s="48">
        <f>SUM(E47:E55)</f>
        <v>0</v>
      </c>
      <c r="F56" s="160"/>
      <c r="G56" s="168">
        <f>SUM(G47:G55)</f>
        <v>0</v>
      </c>
    </row>
    <row r="57" spans="1:7" s="110" customFormat="1" x14ac:dyDescent="0.25">
      <c r="A57" s="125"/>
      <c r="B57" s="298"/>
      <c r="C57" s="162"/>
      <c r="D57" s="162"/>
      <c r="E57" s="54"/>
      <c r="F57" s="54"/>
      <c r="G57" s="299"/>
    </row>
    <row r="58" spans="1:7" ht="14.5" thickBot="1" x14ac:dyDescent="0.3">
      <c r="B58" s="298"/>
      <c r="C58" s="159"/>
      <c r="D58" s="159"/>
      <c r="E58" s="148"/>
      <c r="F58" s="148"/>
      <c r="G58" s="306"/>
    </row>
    <row r="59" spans="1:7" ht="14.5" thickBot="1" x14ac:dyDescent="0.3">
      <c r="B59" s="147" t="s">
        <v>203</v>
      </c>
      <c r="C59" s="113" t="s">
        <v>126</v>
      </c>
      <c r="D59" s="114" t="s">
        <v>127</v>
      </c>
      <c r="E59" s="285" t="s">
        <v>18</v>
      </c>
      <c r="F59" s="148"/>
      <c r="G59" s="291" t="s">
        <v>195</v>
      </c>
    </row>
    <row r="60" spans="1:7" x14ac:dyDescent="0.25">
      <c r="B60" s="292" t="s">
        <v>77</v>
      </c>
      <c r="C60" s="149">
        <v>0</v>
      </c>
      <c r="D60" s="167">
        <v>0</v>
      </c>
      <c r="E60" s="169">
        <f>C60*D60</f>
        <v>0</v>
      </c>
      <c r="F60" s="152"/>
      <c r="G60" s="307">
        <v>0</v>
      </c>
    </row>
    <row r="61" spans="1:7" x14ac:dyDescent="0.25">
      <c r="B61" s="296" t="s">
        <v>122</v>
      </c>
      <c r="C61" s="153">
        <v>0</v>
      </c>
      <c r="D61" s="167">
        <v>0</v>
      </c>
      <c r="E61" s="155">
        <f t="shared" ref="E61:E63" si="7">D61*C61</f>
        <v>0</v>
      </c>
      <c r="F61" s="152"/>
      <c r="G61" s="295">
        <v>0</v>
      </c>
    </row>
    <row r="62" spans="1:7" x14ac:dyDescent="0.25">
      <c r="B62" s="296" t="s">
        <v>122</v>
      </c>
      <c r="C62" s="153">
        <v>0</v>
      </c>
      <c r="D62" s="167">
        <v>0</v>
      </c>
      <c r="E62" s="155">
        <f t="shared" si="7"/>
        <v>0</v>
      </c>
      <c r="F62" s="152"/>
      <c r="G62" s="295">
        <v>0</v>
      </c>
    </row>
    <row r="63" spans="1:7" x14ac:dyDescent="0.25">
      <c r="B63" s="296" t="s">
        <v>122</v>
      </c>
      <c r="C63" s="153">
        <v>0</v>
      </c>
      <c r="D63" s="167">
        <v>0</v>
      </c>
      <c r="E63" s="155">
        <f t="shared" si="7"/>
        <v>0</v>
      </c>
      <c r="F63" s="152"/>
      <c r="G63" s="295">
        <v>0</v>
      </c>
    </row>
    <row r="64" spans="1:7" ht="14.5" thickBot="1" x14ac:dyDescent="0.3">
      <c r="B64" s="296" t="s">
        <v>25</v>
      </c>
      <c r="C64" s="156">
        <v>0</v>
      </c>
      <c r="D64" s="164">
        <v>0</v>
      </c>
      <c r="E64" s="170">
        <f>C64*D64</f>
        <v>0</v>
      </c>
      <c r="F64" s="152"/>
      <c r="G64" s="308">
        <v>0</v>
      </c>
    </row>
    <row r="65" spans="1:7" ht="14.5" thickBot="1" x14ac:dyDescent="0.3">
      <c r="B65" s="298"/>
      <c r="C65" s="159"/>
      <c r="D65" s="159"/>
      <c r="E65" s="171">
        <f>SUM(E60:E64)</f>
        <v>0</v>
      </c>
      <c r="F65" s="160"/>
      <c r="G65" s="161">
        <f>SUM(G60:G64)</f>
        <v>0</v>
      </c>
    </row>
    <row r="66" spans="1:7" s="110" customFormat="1" x14ac:dyDescent="0.25">
      <c r="A66" s="125"/>
      <c r="B66" s="298"/>
      <c r="C66" s="162"/>
      <c r="D66" s="162"/>
      <c r="E66" s="54"/>
      <c r="F66" s="54"/>
      <c r="G66" s="299"/>
    </row>
    <row r="67" spans="1:7" ht="14.5" thickBot="1" x14ac:dyDescent="0.3">
      <c r="B67" s="298"/>
      <c r="C67" s="159"/>
      <c r="D67" s="159"/>
      <c r="E67" s="148"/>
      <c r="F67" s="148"/>
      <c r="G67" s="306"/>
    </row>
    <row r="68" spans="1:7" ht="14.5" thickBot="1" x14ac:dyDescent="0.3">
      <c r="B68" s="147" t="s">
        <v>14</v>
      </c>
      <c r="C68" s="159"/>
      <c r="D68" s="159"/>
      <c r="E68" s="152"/>
      <c r="F68" s="152"/>
      <c r="G68" s="309"/>
    </row>
    <row r="69" spans="1:7" x14ac:dyDescent="0.25">
      <c r="B69" s="310" t="s">
        <v>123</v>
      </c>
      <c r="C69" s="113" t="s">
        <v>126</v>
      </c>
      <c r="D69" s="114" t="s">
        <v>127</v>
      </c>
      <c r="E69" s="285" t="s">
        <v>18</v>
      </c>
      <c r="F69" s="148"/>
      <c r="G69" s="291" t="s">
        <v>195</v>
      </c>
    </row>
    <row r="70" spans="1:7" x14ac:dyDescent="0.25">
      <c r="B70" s="294" t="s">
        <v>204</v>
      </c>
      <c r="C70" s="149">
        <v>0</v>
      </c>
      <c r="D70" s="172">
        <v>0</v>
      </c>
      <c r="E70" s="151">
        <f>D70*C70</f>
        <v>0</v>
      </c>
      <c r="F70" s="152"/>
      <c r="G70" s="293">
        <v>0</v>
      </c>
    </row>
    <row r="71" spans="1:7" x14ac:dyDescent="0.25">
      <c r="B71" s="294" t="s">
        <v>204</v>
      </c>
      <c r="C71" s="153">
        <v>0</v>
      </c>
      <c r="D71" s="167">
        <v>0</v>
      </c>
      <c r="E71" s="155">
        <f t="shared" ref="E71:E76" si="8">D71*C71</f>
        <v>0</v>
      </c>
      <c r="F71" s="152"/>
      <c r="G71" s="295">
        <v>0</v>
      </c>
    </row>
    <row r="72" spans="1:7" x14ac:dyDescent="0.25">
      <c r="B72" s="294" t="s">
        <v>204</v>
      </c>
      <c r="C72" s="153">
        <v>0</v>
      </c>
      <c r="D72" s="167">
        <v>0</v>
      </c>
      <c r="E72" s="155">
        <f t="shared" si="8"/>
        <v>0</v>
      </c>
      <c r="F72" s="152"/>
      <c r="G72" s="295">
        <v>0</v>
      </c>
    </row>
    <row r="73" spans="1:7" x14ac:dyDescent="0.25">
      <c r="B73" s="296" t="s">
        <v>36</v>
      </c>
      <c r="C73" s="153">
        <v>0</v>
      </c>
      <c r="D73" s="167">
        <v>0</v>
      </c>
      <c r="E73" s="155">
        <f t="shared" si="8"/>
        <v>0</v>
      </c>
      <c r="F73" s="152"/>
      <c r="G73" s="295">
        <v>0</v>
      </c>
    </row>
    <row r="74" spans="1:7" x14ac:dyDescent="0.25">
      <c r="B74" s="296" t="s">
        <v>37</v>
      </c>
      <c r="C74" s="153">
        <v>0</v>
      </c>
      <c r="D74" s="167">
        <v>0</v>
      </c>
      <c r="E74" s="155">
        <f t="shared" si="8"/>
        <v>0</v>
      </c>
      <c r="F74" s="152"/>
      <c r="G74" s="295">
        <v>0</v>
      </c>
    </row>
    <row r="75" spans="1:7" x14ac:dyDescent="0.25">
      <c r="B75" s="296"/>
      <c r="C75" s="153">
        <v>0</v>
      </c>
      <c r="D75" s="167">
        <v>0</v>
      </c>
      <c r="E75" s="155">
        <f t="shared" si="8"/>
        <v>0</v>
      </c>
      <c r="F75" s="152"/>
      <c r="G75" s="295">
        <v>0</v>
      </c>
    </row>
    <row r="76" spans="1:7" x14ac:dyDescent="0.25">
      <c r="B76" s="296"/>
      <c r="C76" s="156">
        <v>0</v>
      </c>
      <c r="D76" s="173">
        <v>0</v>
      </c>
      <c r="E76" s="174">
        <f t="shared" si="8"/>
        <v>0</v>
      </c>
      <c r="F76" s="152"/>
      <c r="G76" s="311">
        <v>0</v>
      </c>
    </row>
    <row r="77" spans="1:7" x14ac:dyDescent="0.25">
      <c r="B77" s="298"/>
      <c r="C77" s="162"/>
      <c r="D77" s="162"/>
      <c r="E77" s="175">
        <f>SUM(E70:E74)</f>
        <v>0</v>
      </c>
      <c r="F77" s="176"/>
      <c r="G77" s="312">
        <f>SUM(G70:G76)</f>
        <v>0</v>
      </c>
    </row>
    <row r="78" spans="1:7" x14ac:dyDescent="0.25">
      <c r="B78" s="313" t="s">
        <v>123</v>
      </c>
      <c r="C78" s="113" t="s">
        <v>126</v>
      </c>
      <c r="D78" s="114" t="s">
        <v>127</v>
      </c>
      <c r="E78" s="177"/>
      <c r="F78" s="152"/>
      <c r="G78" s="309"/>
    </row>
    <row r="79" spans="1:7" x14ac:dyDescent="0.25">
      <c r="B79" s="294" t="s">
        <v>204</v>
      </c>
      <c r="C79" s="149">
        <v>0</v>
      </c>
      <c r="D79" s="166">
        <v>0</v>
      </c>
      <c r="E79" s="151">
        <f>D79*C79</f>
        <v>0</v>
      </c>
      <c r="F79" s="152"/>
      <c r="G79" s="293">
        <v>0</v>
      </c>
    </row>
    <row r="80" spans="1:7" x14ac:dyDescent="0.25">
      <c r="B80" s="294" t="s">
        <v>204</v>
      </c>
      <c r="C80" s="153">
        <v>0</v>
      </c>
      <c r="D80" s="167">
        <v>0</v>
      </c>
      <c r="E80" s="155">
        <f t="shared" ref="E80:E86" si="9">D80*C80</f>
        <v>0</v>
      </c>
      <c r="F80" s="152"/>
      <c r="G80" s="295">
        <v>0</v>
      </c>
    </row>
    <row r="81" spans="2:7" x14ac:dyDescent="0.25">
      <c r="B81" s="294" t="s">
        <v>204</v>
      </c>
      <c r="C81" s="153">
        <v>0</v>
      </c>
      <c r="D81" s="167">
        <v>0</v>
      </c>
      <c r="E81" s="155">
        <f t="shared" si="9"/>
        <v>0</v>
      </c>
      <c r="F81" s="152"/>
      <c r="G81" s="295">
        <v>0</v>
      </c>
    </row>
    <row r="82" spans="2:7" x14ac:dyDescent="0.25">
      <c r="B82" s="296" t="s">
        <v>36</v>
      </c>
      <c r="C82" s="153">
        <v>0</v>
      </c>
      <c r="D82" s="167">
        <v>0</v>
      </c>
      <c r="E82" s="155">
        <v>0</v>
      </c>
      <c r="F82" s="152"/>
      <c r="G82" s="295">
        <v>0</v>
      </c>
    </row>
    <row r="83" spans="2:7" x14ac:dyDescent="0.25">
      <c r="B83" s="296" t="s">
        <v>37</v>
      </c>
      <c r="C83" s="153">
        <v>0</v>
      </c>
      <c r="D83" s="167">
        <v>0</v>
      </c>
      <c r="E83" s="155">
        <f t="shared" si="9"/>
        <v>0</v>
      </c>
      <c r="F83" s="152"/>
      <c r="G83" s="295">
        <v>0</v>
      </c>
    </row>
    <row r="84" spans="2:7" x14ac:dyDescent="0.25">
      <c r="B84" s="296" t="s">
        <v>101</v>
      </c>
      <c r="C84" s="153">
        <v>0</v>
      </c>
      <c r="D84" s="167">
        <v>0</v>
      </c>
      <c r="E84" s="155">
        <f t="shared" si="9"/>
        <v>0</v>
      </c>
      <c r="F84" s="152"/>
      <c r="G84" s="295">
        <v>0</v>
      </c>
    </row>
    <row r="85" spans="2:7" x14ac:dyDescent="0.25">
      <c r="B85" s="296"/>
      <c r="C85" s="153">
        <v>0</v>
      </c>
      <c r="D85" s="167">
        <v>0</v>
      </c>
      <c r="E85" s="155">
        <f t="shared" si="9"/>
        <v>0</v>
      </c>
      <c r="F85" s="152"/>
      <c r="G85" s="295">
        <v>0</v>
      </c>
    </row>
    <row r="86" spans="2:7" x14ac:dyDescent="0.25">
      <c r="B86" s="296"/>
      <c r="C86" s="156">
        <v>0</v>
      </c>
      <c r="D86" s="164">
        <v>0</v>
      </c>
      <c r="E86" s="174">
        <f t="shared" si="9"/>
        <v>0</v>
      </c>
      <c r="F86" s="152"/>
      <c r="G86" s="311">
        <v>0</v>
      </c>
    </row>
    <row r="87" spans="2:7" x14ac:dyDescent="0.25">
      <c r="B87" s="314"/>
      <c r="C87" s="159"/>
      <c r="D87" s="159"/>
      <c r="E87" s="178">
        <f>SUM(E79:E86)</f>
        <v>0</v>
      </c>
      <c r="F87" s="179"/>
      <c r="G87" s="315">
        <f>SUM(G79:G86)</f>
        <v>0</v>
      </c>
    </row>
    <row r="88" spans="2:7" x14ac:dyDescent="0.25">
      <c r="B88" s="313" t="s">
        <v>123</v>
      </c>
      <c r="C88" s="113" t="s">
        <v>126</v>
      </c>
      <c r="D88" s="114" t="s">
        <v>127</v>
      </c>
      <c r="E88" s="148"/>
      <c r="F88" s="152"/>
      <c r="G88" s="306"/>
    </row>
    <row r="89" spans="2:7" x14ac:dyDescent="0.25">
      <c r="B89" s="316" t="s">
        <v>205</v>
      </c>
      <c r="C89" s="149">
        <v>0</v>
      </c>
      <c r="D89" s="166">
        <v>0</v>
      </c>
      <c r="E89" s="286">
        <f>D89*C89</f>
        <v>0</v>
      </c>
      <c r="F89" s="152"/>
      <c r="G89" s="293">
        <v>0</v>
      </c>
    </row>
    <row r="90" spans="2:7" x14ac:dyDescent="0.25">
      <c r="B90" s="316" t="s">
        <v>207</v>
      </c>
      <c r="C90" s="153">
        <v>0</v>
      </c>
      <c r="D90" s="167">
        <v>0</v>
      </c>
      <c r="E90" s="287">
        <f t="shared" ref="E90:E93" si="10">D90*C90</f>
        <v>0</v>
      </c>
      <c r="F90" s="152"/>
      <c r="G90" s="295">
        <v>0</v>
      </c>
    </row>
    <row r="91" spans="2:7" x14ac:dyDescent="0.25">
      <c r="B91" s="316" t="s">
        <v>206</v>
      </c>
      <c r="C91" s="153">
        <v>0</v>
      </c>
      <c r="D91" s="167">
        <v>0</v>
      </c>
      <c r="E91" s="287">
        <f t="shared" si="10"/>
        <v>0</v>
      </c>
      <c r="F91" s="152"/>
      <c r="G91" s="295">
        <v>0</v>
      </c>
    </row>
    <row r="92" spans="2:7" x14ac:dyDescent="0.25">
      <c r="B92" s="316" t="s">
        <v>208</v>
      </c>
      <c r="C92" s="153">
        <v>0</v>
      </c>
      <c r="D92" s="167">
        <v>0</v>
      </c>
      <c r="E92" s="287">
        <f t="shared" si="10"/>
        <v>0</v>
      </c>
      <c r="F92" s="152"/>
      <c r="G92" s="295">
        <v>0</v>
      </c>
    </row>
    <row r="93" spans="2:7" x14ac:dyDescent="0.25">
      <c r="B93" s="317" t="s">
        <v>30</v>
      </c>
      <c r="C93" s="153">
        <v>0</v>
      </c>
      <c r="D93" s="167">
        <v>0</v>
      </c>
      <c r="E93" s="287">
        <f t="shared" si="10"/>
        <v>0</v>
      </c>
      <c r="F93" s="152"/>
      <c r="G93" s="295">
        <v>0</v>
      </c>
    </row>
    <row r="94" spans="2:7" x14ac:dyDescent="0.25">
      <c r="B94" s="317" t="s">
        <v>38</v>
      </c>
      <c r="C94" s="156">
        <v>0</v>
      </c>
      <c r="D94" s="164">
        <v>0</v>
      </c>
      <c r="E94" s="288">
        <f>D94*C94</f>
        <v>0</v>
      </c>
      <c r="F94" s="152"/>
      <c r="G94" s="311">
        <v>0</v>
      </c>
    </row>
    <row r="95" spans="2:7" x14ac:dyDescent="0.25">
      <c r="B95" s="318"/>
      <c r="C95" s="159"/>
      <c r="D95" s="159"/>
      <c r="E95" s="176">
        <f>SUM(E89:E94)</f>
        <v>0</v>
      </c>
      <c r="F95" s="176"/>
      <c r="G95" s="319">
        <f>SUM(G89:G94)</f>
        <v>0</v>
      </c>
    </row>
    <row r="96" spans="2:7" x14ac:dyDescent="0.25">
      <c r="B96" s="313" t="s">
        <v>123</v>
      </c>
      <c r="C96" s="113" t="s">
        <v>126</v>
      </c>
      <c r="D96" s="114" t="s">
        <v>127</v>
      </c>
      <c r="E96" s="148"/>
      <c r="F96" s="152"/>
      <c r="G96" s="306"/>
    </row>
    <row r="97" spans="1:8" x14ac:dyDescent="0.25">
      <c r="B97" s="316" t="s">
        <v>205</v>
      </c>
      <c r="C97" s="149">
        <v>0</v>
      </c>
      <c r="D97" s="166">
        <v>0</v>
      </c>
      <c r="E97" s="286">
        <f t="shared" ref="E97:E102" si="11">D97*C97</f>
        <v>0</v>
      </c>
      <c r="F97" s="152"/>
      <c r="G97" s="293">
        <v>0</v>
      </c>
    </row>
    <row r="98" spans="1:8" x14ac:dyDescent="0.25">
      <c r="B98" s="316" t="s">
        <v>207</v>
      </c>
      <c r="C98" s="153">
        <v>0</v>
      </c>
      <c r="D98" s="167">
        <v>0</v>
      </c>
      <c r="E98" s="287">
        <f t="shared" si="11"/>
        <v>0</v>
      </c>
      <c r="F98" s="152"/>
      <c r="G98" s="295">
        <v>0</v>
      </c>
    </row>
    <row r="99" spans="1:8" x14ac:dyDescent="0.25">
      <c r="B99" s="316" t="s">
        <v>206</v>
      </c>
      <c r="C99" s="153">
        <v>0</v>
      </c>
      <c r="D99" s="154">
        <v>0</v>
      </c>
      <c r="E99" s="287">
        <f t="shared" si="11"/>
        <v>0</v>
      </c>
      <c r="F99" s="152"/>
      <c r="G99" s="295">
        <v>0</v>
      </c>
    </row>
    <row r="100" spans="1:8" x14ac:dyDescent="0.25">
      <c r="B100" s="316" t="s">
        <v>208</v>
      </c>
      <c r="C100" s="153">
        <v>0</v>
      </c>
      <c r="D100" s="154">
        <v>0</v>
      </c>
      <c r="E100" s="287">
        <f t="shared" si="11"/>
        <v>0</v>
      </c>
      <c r="F100" s="152"/>
      <c r="G100" s="295">
        <v>0</v>
      </c>
    </row>
    <row r="101" spans="1:8" x14ac:dyDescent="0.25">
      <c r="B101" s="317" t="s">
        <v>30</v>
      </c>
      <c r="C101" s="153">
        <v>0</v>
      </c>
      <c r="D101" s="154">
        <v>0</v>
      </c>
      <c r="E101" s="287">
        <f t="shared" si="11"/>
        <v>0</v>
      </c>
      <c r="F101" s="152"/>
      <c r="G101" s="295">
        <v>0</v>
      </c>
    </row>
    <row r="102" spans="1:8" x14ac:dyDescent="0.25">
      <c r="B102" s="317" t="s">
        <v>38</v>
      </c>
      <c r="C102" s="156">
        <v>0</v>
      </c>
      <c r="D102" s="157">
        <v>0</v>
      </c>
      <c r="E102" s="288">
        <f t="shared" si="11"/>
        <v>0</v>
      </c>
      <c r="F102" s="152"/>
      <c r="G102" s="311">
        <v>0</v>
      </c>
    </row>
    <row r="103" spans="1:8" ht="14.5" thickBot="1" x14ac:dyDescent="0.3">
      <c r="B103" s="318"/>
      <c r="C103" s="159"/>
      <c r="D103" s="159"/>
      <c r="E103" s="182">
        <f>SUM(E97:E102)</f>
        <v>0</v>
      </c>
      <c r="F103" s="183"/>
      <c r="G103" s="320">
        <f>SUM(G97:G102)</f>
        <v>0</v>
      </c>
      <c r="H103" s="358"/>
    </row>
    <row r="104" spans="1:8" s="110" customFormat="1" ht="14.5" thickBot="1" x14ac:dyDescent="0.3">
      <c r="A104" s="125"/>
      <c r="B104" s="318"/>
      <c r="C104" s="159"/>
      <c r="D104" s="162"/>
      <c r="E104" s="48">
        <f>E77+E87+E95+E103</f>
        <v>0</v>
      </c>
      <c r="F104" s="160"/>
      <c r="G104" s="161">
        <f>G77+G87+G95+G103</f>
        <v>0</v>
      </c>
    </row>
    <row r="105" spans="1:8" s="110" customFormat="1" x14ac:dyDescent="0.25">
      <c r="A105" s="125"/>
      <c r="B105" s="298"/>
      <c r="C105" s="162"/>
      <c r="D105" s="162"/>
      <c r="E105" s="54"/>
      <c r="F105" s="54"/>
      <c r="G105" s="299"/>
    </row>
    <row r="106" spans="1:8" ht="14.5" thickBot="1" x14ac:dyDescent="0.3">
      <c r="B106" s="321"/>
      <c r="C106" s="112"/>
      <c r="D106" s="112"/>
      <c r="E106" s="184"/>
      <c r="F106" s="184"/>
      <c r="G106" s="322"/>
    </row>
    <row r="107" spans="1:8" ht="14.5" thickBot="1" x14ac:dyDescent="0.3">
      <c r="B107" s="185" t="s">
        <v>17</v>
      </c>
      <c r="C107" s="113" t="s">
        <v>126</v>
      </c>
      <c r="D107" s="114" t="s">
        <v>127</v>
      </c>
      <c r="E107" s="285" t="s">
        <v>18</v>
      </c>
      <c r="F107" s="148"/>
      <c r="G107" s="291" t="s">
        <v>195</v>
      </c>
    </row>
    <row r="108" spans="1:8" x14ac:dyDescent="0.25">
      <c r="B108" s="292" t="s">
        <v>16</v>
      </c>
      <c r="C108" s="149">
        <v>0</v>
      </c>
      <c r="D108" s="150">
        <v>0</v>
      </c>
      <c r="E108" s="151">
        <f>D108*C108</f>
        <v>0</v>
      </c>
      <c r="F108" s="152"/>
      <c r="G108" s="293">
        <v>0</v>
      </c>
    </row>
    <row r="109" spans="1:8" x14ac:dyDescent="0.25">
      <c r="B109" s="296" t="s">
        <v>73</v>
      </c>
      <c r="C109" s="153">
        <v>0</v>
      </c>
      <c r="D109" s="154">
        <v>0</v>
      </c>
      <c r="E109" s="155">
        <f t="shared" ref="E109:E114" si="12">D109*C109</f>
        <v>0</v>
      </c>
      <c r="F109" s="152"/>
      <c r="G109" s="295">
        <v>0</v>
      </c>
    </row>
    <row r="110" spans="1:8" x14ac:dyDescent="0.25">
      <c r="B110" s="296" t="s">
        <v>74</v>
      </c>
      <c r="C110" s="153">
        <v>0</v>
      </c>
      <c r="D110" s="154">
        <v>0</v>
      </c>
      <c r="E110" s="155">
        <f t="shared" si="12"/>
        <v>0</v>
      </c>
      <c r="F110" s="152"/>
      <c r="G110" s="295">
        <v>0</v>
      </c>
    </row>
    <row r="111" spans="1:8" x14ac:dyDescent="0.25">
      <c r="B111" s="296" t="s">
        <v>6</v>
      </c>
      <c r="C111" s="153">
        <v>0</v>
      </c>
      <c r="D111" s="154">
        <v>0</v>
      </c>
      <c r="E111" s="155">
        <f t="shared" si="12"/>
        <v>0</v>
      </c>
      <c r="F111" s="152"/>
      <c r="G111" s="295">
        <v>0</v>
      </c>
    </row>
    <row r="112" spans="1:8" x14ac:dyDescent="0.25">
      <c r="B112" s="296"/>
      <c r="C112" s="153">
        <v>0</v>
      </c>
      <c r="D112" s="154">
        <v>0</v>
      </c>
      <c r="E112" s="155">
        <f t="shared" si="12"/>
        <v>0</v>
      </c>
      <c r="F112" s="152"/>
      <c r="G112" s="295">
        <v>0</v>
      </c>
    </row>
    <row r="113" spans="1:7" x14ac:dyDescent="0.25">
      <c r="B113" s="296"/>
      <c r="C113" s="153">
        <v>0</v>
      </c>
      <c r="D113" s="154">
        <v>0</v>
      </c>
      <c r="E113" s="155">
        <f t="shared" si="12"/>
        <v>0</v>
      </c>
      <c r="F113" s="152"/>
      <c r="G113" s="295">
        <v>0</v>
      </c>
    </row>
    <row r="114" spans="1:7" ht="14.5" thickBot="1" x14ac:dyDescent="0.3">
      <c r="B114" s="296"/>
      <c r="C114" s="156">
        <v>0</v>
      </c>
      <c r="D114" s="157">
        <v>0</v>
      </c>
      <c r="E114" s="158">
        <f t="shared" si="12"/>
        <v>0</v>
      </c>
      <c r="F114" s="152"/>
      <c r="G114" s="297">
        <v>0</v>
      </c>
    </row>
    <row r="115" spans="1:7" ht="14.5" thickBot="1" x14ac:dyDescent="0.3">
      <c r="B115" s="298"/>
      <c r="C115" s="159"/>
      <c r="D115" s="159"/>
      <c r="E115" s="48">
        <f>SUM(E108:E114)</f>
        <v>0</v>
      </c>
      <c r="F115" s="160"/>
      <c r="G115" s="161">
        <f>SUM(G108:G114)</f>
        <v>0</v>
      </c>
    </row>
    <row r="116" spans="1:7" x14ac:dyDescent="0.25">
      <c r="B116" s="298"/>
      <c r="C116" s="159"/>
      <c r="D116" s="159"/>
      <c r="E116" s="54"/>
      <c r="F116" s="54"/>
      <c r="G116" s="299"/>
    </row>
    <row r="117" spans="1:7" ht="14.5" thickBot="1" x14ac:dyDescent="0.3">
      <c r="B117" s="298"/>
      <c r="C117" s="159"/>
      <c r="D117" s="159"/>
      <c r="E117" s="148"/>
      <c r="F117" s="148"/>
      <c r="G117" s="306"/>
    </row>
    <row r="118" spans="1:7" ht="14.5" thickBot="1" x14ac:dyDescent="0.3">
      <c r="B118" s="185" t="s">
        <v>29</v>
      </c>
      <c r="C118" s="113" t="s">
        <v>126</v>
      </c>
      <c r="D118" s="114" t="s">
        <v>127</v>
      </c>
      <c r="E118" s="285" t="s">
        <v>18</v>
      </c>
      <c r="F118" s="148"/>
      <c r="G118" s="291" t="s">
        <v>195</v>
      </c>
    </row>
    <row r="119" spans="1:7" x14ac:dyDescent="0.25">
      <c r="B119" s="323" t="s">
        <v>87</v>
      </c>
      <c r="C119" s="149">
        <v>0</v>
      </c>
      <c r="D119" s="150">
        <v>0</v>
      </c>
      <c r="E119" s="151">
        <f t="shared" ref="E119:E124" si="13">C119*D119</f>
        <v>0</v>
      </c>
      <c r="F119" s="152"/>
      <c r="G119" s="293">
        <v>0</v>
      </c>
    </row>
    <row r="120" spans="1:7" x14ac:dyDescent="0.25">
      <c r="B120" s="317" t="s">
        <v>118</v>
      </c>
      <c r="C120" s="153">
        <v>0</v>
      </c>
      <c r="D120" s="154">
        <v>0</v>
      </c>
      <c r="E120" s="155">
        <f t="shared" si="13"/>
        <v>0</v>
      </c>
      <c r="F120" s="152"/>
      <c r="G120" s="295">
        <v>0</v>
      </c>
    </row>
    <row r="121" spans="1:7" x14ac:dyDescent="0.25">
      <c r="B121" s="317" t="s">
        <v>29</v>
      </c>
      <c r="C121" s="153">
        <v>0</v>
      </c>
      <c r="D121" s="154">
        <v>0</v>
      </c>
      <c r="E121" s="155">
        <f t="shared" si="13"/>
        <v>0</v>
      </c>
      <c r="F121" s="152"/>
      <c r="G121" s="295">
        <v>0</v>
      </c>
    </row>
    <row r="122" spans="1:7" x14ac:dyDescent="0.25">
      <c r="B122" s="317" t="s">
        <v>88</v>
      </c>
      <c r="C122" s="153">
        <v>0</v>
      </c>
      <c r="D122" s="154">
        <v>0</v>
      </c>
      <c r="E122" s="155">
        <f t="shared" si="13"/>
        <v>0</v>
      </c>
      <c r="F122" s="152"/>
      <c r="G122" s="295">
        <v>0</v>
      </c>
    </row>
    <row r="123" spans="1:7" x14ac:dyDescent="0.25">
      <c r="B123" s="317"/>
      <c r="C123" s="153">
        <v>0</v>
      </c>
      <c r="D123" s="154">
        <v>0</v>
      </c>
      <c r="E123" s="155">
        <f t="shared" si="13"/>
        <v>0</v>
      </c>
      <c r="F123" s="152"/>
      <c r="G123" s="295">
        <v>0</v>
      </c>
    </row>
    <row r="124" spans="1:7" ht="14.5" thickBot="1" x14ac:dyDescent="0.3">
      <c r="B124" s="296"/>
      <c r="C124" s="156">
        <v>0</v>
      </c>
      <c r="D124" s="157">
        <v>0</v>
      </c>
      <c r="E124" s="158">
        <f t="shared" si="13"/>
        <v>0</v>
      </c>
      <c r="F124" s="152"/>
      <c r="G124" s="297">
        <v>0</v>
      </c>
    </row>
    <row r="125" spans="1:7" ht="14.5" thickBot="1" x14ac:dyDescent="0.3">
      <c r="B125" s="298"/>
      <c r="C125" s="159"/>
      <c r="D125" s="159"/>
      <c r="E125" s="48">
        <f>SUM(E119:E124)</f>
        <v>0</v>
      </c>
      <c r="F125" s="160"/>
      <c r="G125" s="161">
        <f>SUM(G119:G124)</f>
        <v>0</v>
      </c>
    </row>
    <row r="126" spans="1:7" s="110" customFormat="1" x14ac:dyDescent="0.25">
      <c r="A126" s="125"/>
      <c r="B126" s="298"/>
      <c r="C126" s="162"/>
      <c r="D126" s="162"/>
      <c r="E126" s="54"/>
      <c r="F126" s="54"/>
      <c r="G126" s="299"/>
    </row>
    <row r="127" spans="1:7" ht="14.5" thickBot="1" x14ac:dyDescent="0.3">
      <c r="B127" s="298"/>
      <c r="C127" s="159"/>
      <c r="D127" s="159"/>
      <c r="E127" s="54"/>
      <c r="F127" s="54"/>
      <c r="G127" s="299"/>
    </row>
    <row r="128" spans="1:7" ht="14.5" thickBot="1" x14ac:dyDescent="0.3">
      <c r="B128" s="185" t="s">
        <v>80</v>
      </c>
      <c r="C128" s="113" t="s">
        <v>126</v>
      </c>
      <c r="D128" s="114" t="s">
        <v>127</v>
      </c>
      <c r="E128" s="285" t="s">
        <v>18</v>
      </c>
      <c r="F128" s="148"/>
      <c r="G128" s="291" t="s">
        <v>195</v>
      </c>
    </row>
    <row r="129" spans="2:7" x14ac:dyDescent="0.25">
      <c r="B129" s="324" t="s">
        <v>86</v>
      </c>
      <c r="C129" s="149">
        <v>0</v>
      </c>
      <c r="D129" s="166">
        <v>0</v>
      </c>
      <c r="E129" s="186">
        <f>C129*D129</f>
        <v>0</v>
      </c>
      <c r="F129" s="152"/>
      <c r="G129" s="293">
        <v>0</v>
      </c>
    </row>
    <row r="130" spans="2:7" x14ac:dyDescent="0.25">
      <c r="B130" s="325" t="s">
        <v>85</v>
      </c>
      <c r="C130" s="153">
        <v>0</v>
      </c>
      <c r="D130" s="167">
        <v>0</v>
      </c>
      <c r="E130" s="187">
        <f t="shared" ref="E130:E147" si="14">C130*D130</f>
        <v>0</v>
      </c>
      <c r="F130" s="152"/>
      <c r="G130" s="295">
        <v>0</v>
      </c>
    </row>
    <row r="131" spans="2:7" x14ac:dyDescent="0.25">
      <c r="B131" s="325" t="s">
        <v>131</v>
      </c>
      <c r="C131" s="153">
        <v>0</v>
      </c>
      <c r="D131" s="167">
        <v>0</v>
      </c>
      <c r="E131" s="187">
        <f t="shared" si="14"/>
        <v>0</v>
      </c>
      <c r="F131" s="152"/>
      <c r="G131" s="295">
        <v>0</v>
      </c>
    </row>
    <row r="132" spans="2:7" x14ac:dyDescent="0.25">
      <c r="B132" s="325" t="s">
        <v>131</v>
      </c>
      <c r="C132" s="153">
        <v>0</v>
      </c>
      <c r="D132" s="167">
        <v>0</v>
      </c>
      <c r="E132" s="187">
        <f t="shared" si="14"/>
        <v>0</v>
      </c>
      <c r="F132" s="152"/>
      <c r="G132" s="295">
        <v>0</v>
      </c>
    </row>
    <row r="133" spans="2:7" x14ac:dyDescent="0.25">
      <c r="B133" s="325" t="s">
        <v>131</v>
      </c>
      <c r="C133" s="153">
        <v>0</v>
      </c>
      <c r="D133" s="167">
        <v>0</v>
      </c>
      <c r="E133" s="187">
        <f t="shared" si="14"/>
        <v>0</v>
      </c>
      <c r="F133" s="152"/>
      <c r="G133" s="295">
        <v>0</v>
      </c>
    </row>
    <row r="134" spans="2:7" x14ac:dyDescent="0.25">
      <c r="B134" s="325" t="s">
        <v>131</v>
      </c>
      <c r="C134" s="153">
        <v>0</v>
      </c>
      <c r="D134" s="167">
        <v>0</v>
      </c>
      <c r="E134" s="187">
        <f t="shared" si="14"/>
        <v>0</v>
      </c>
      <c r="F134" s="152"/>
      <c r="G134" s="295">
        <v>0</v>
      </c>
    </row>
    <row r="135" spans="2:7" x14ac:dyDescent="0.25">
      <c r="B135" s="325" t="s">
        <v>132</v>
      </c>
      <c r="C135" s="153">
        <v>0</v>
      </c>
      <c r="D135" s="167">
        <v>0</v>
      </c>
      <c r="E135" s="187">
        <f t="shared" si="14"/>
        <v>0</v>
      </c>
      <c r="F135" s="152"/>
      <c r="G135" s="295">
        <v>0</v>
      </c>
    </row>
    <row r="136" spans="2:7" x14ac:dyDescent="0.25">
      <c r="B136" s="325" t="s">
        <v>132</v>
      </c>
      <c r="C136" s="153">
        <v>0</v>
      </c>
      <c r="D136" s="167">
        <v>0</v>
      </c>
      <c r="E136" s="187">
        <f t="shared" si="14"/>
        <v>0</v>
      </c>
      <c r="F136" s="152"/>
      <c r="G136" s="295">
        <v>0</v>
      </c>
    </row>
    <row r="137" spans="2:7" x14ac:dyDescent="0.25">
      <c r="B137" s="325" t="s">
        <v>133</v>
      </c>
      <c r="C137" s="153">
        <v>0</v>
      </c>
      <c r="D137" s="167">
        <v>0</v>
      </c>
      <c r="E137" s="187">
        <f t="shared" si="14"/>
        <v>0</v>
      </c>
      <c r="F137" s="152"/>
      <c r="G137" s="295">
        <v>0</v>
      </c>
    </row>
    <row r="138" spans="2:7" x14ac:dyDescent="0.25">
      <c r="B138" s="325" t="s">
        <v>133</v>
      </c>
      <c r="C138" s="153">
        <v>0</v>
      </c>
      <c r="D138" s="167">
        <v>0</v>
      </c>
      <c r="E138" s="187">
        <f t="shared" si="14"/>
        <v>0</v>
      </c>
      <c r="F138" s="152"/>
      <c r="G138" s="295">
        <v>0</v>
      </c>
    </row>
    <row r="139" spans="2:7" x14ac:dyDescent="0.25">
      <c r="B139" s="325" t="s">
        <v>83</v>
      </c>
      <c r="C139" s="153">
        <v>0</v>
      </c>
      <c r="D139" s="167">
        <v>0</v>
      </c>
      <c r="E139" s="187">
        <f t="shared" si="14"/>
        <v>0</v>
      </c>
      <c r="F139" s="152"/>
      <c r="G139" s="295">
        <v>0</v>
      </c>
    </row>
    <row r="140" spans="2:7" x14ac:dyDescent="0.25">
      <c r="B140" s="325" t="s">
        <v>114</v>
      </c>
      <c r="C140" s="153">
        <v>0</v>
      </c>
      <c r="D140" s="167">
        <v>0</v>
      </c>
      <c r="E140" s="187">
        <f t="shared" si="14"/>
        <v>0</v>
      </c>
      <c r="F140" s="152"/>
      <c r="G140" s="295">
        <v>0</v>
      </c>
    </row>
    <row r="141" spans="2:7" x14ac:dyDescent="0.25">
      <c r="B141" s="317" t="s">
        <v>84</v>
      </c>
      <c r="C141" s="153">
        <v>0</v>
      </c>
      <c r="D141" s="167">
        <v>0</v>
      </c>
      <c r="E141" s="187">
        <f t="shared" si="14"/>
        <v>0</v>
      </c>
      <c r="F141" s="152"/>
      <c r="G141" s="295">
        <v>0</v>
      </c>
    </row>
    <row r="142" spans="2:7" x14ac:dyDescent="0.25">
      <c r="B142" s="317" t="s">
        <v>81</v>
      </c>
      <c r="C142" s="153">
        <v>0</v>
      </c>
      <c r="D142" s="167">
        <v>0</v>
      </c>
      <c r="E142" s="187">
        <f t="shared" si="14"/>
        <v>0</v>
      </c>
      <c r="F142" s="152"/>
      <c r="G142" s="295">
        <v>0</v>
      </c>
    </row>
    <row r="143" spans="2:7" x14ac:dyDescent="0.25">
      <c r="B143" s="317" t="s">
        <v>82</v>
      </c>
      <c r="C143" s="153">
        <v>0</v>
      </c>
      <c r="D143" s="167">
        <v>0</v>
      </c>
      <c r="E143" s="187">
        <f t="shared" si="14"/>
        <v>0</v>
      </c>
      <c r="F143" s="152"/>
      <c r="G143" s="295">
        <v>0</v>
      </c>
    </row>
    <row r="144" spans="2:7" x14ac:dyDescent="0.25">
      <c r="B144" s="317"/>
      <c r="C144" s="153">
        <v>0</v>
      </c>
      <c r="D144" s="167">
        <v>0</v>
      </c>
      <c r="E144" s="187">
        <f t="shared" si="14"/>
        <v>0</v>
      </c>
      <c r="F144" s="152"/>
      <c r="G144" s="295">
        <v>0</v>
      </c>
    </row>
    <row r="145" spans="1:7" x14ac:dyDescent="0.25">
      <c r="B145" s="317"/>
      <c r="C145" s="153">
        <v>0</v>
      </c>
      <c r="D145" s="167">
        <v>0</v>
      </c>
      <c r="E145" s="187">
        <f t="shared" si="14"/>
        <v>0</v>
      </c>
      <c r="F145" s="152"/>
      <c r="G145" s="295">
        <v>0</v>
      </c>
    </row>
    <row r="146" spans="1:7" x14ac:dyDescent="0.25">
      <c r="B146" s="317"/>
      <c r="C146" s="153">
        <v>0</v>
      </c>
      <c r="D146" s="167">
        <v>0</v>
      </c>
      <c r="E146" s="187">
        <f t="shared" si="14"/>
        <v>0</v>
      </c>
      <c r="F146" s="152"/>
      <c r="G146" s="295">
        <v>0</v>
      </c>
    </row>
    <row r="147" spans="1:7" ht="14.5" thickBot="1" x14ac:dyDescent="0.3">
      <c r="B147" s="317"/>
      <c r="C147" s="156">
        <v>0</v>
      </c>
      <c r="D147" s="164">
        <v>0</v>
      </c>
      <c r="E147" s="188">
        <f t="shared" si="14"/>
        <v>0</v>
      </c>
      <c r="F147" s="152"/>
      <c r="G147" s="297">
        <v>0</v>
      </c>
    </row>
    <row r="148" spans="1:7" ht="14.5" thickBot="1" x14ac:dyDescent="0.3">
      <c r="B148" s="298"/>
      <c r="C148" s="159"/>
      <c r="D148" s="159"/>
      <c r="E148" s="48">
        <f>SUM(E129:E147)</f>
        <v>0</v>
      </c>
      <c r="F148" s="160"/>
      <c r="G148" s="161">
        <f>SUM(G129:G147)</f>
        <v>0</v>
      </c>
    </row>
    <row r="149" spans="1:7" s="110" customFormat="1" x14ac:dyDescent="0.25">
      <c r="A149" s="125"/>
      <c r="B149" s="298"/>
      <c r="C149" s="162"/>
      <c r="D149" s="162"/>
      <c r="E149" s="54"/>
      <c r="F149" s="54"/>
      <c r="G149" s="299"/>
    </row>
    <row r="150" spans="1:7" ht="14.5" thickBot="1" x14ac:dyDescent="0.3">
      <c r="B150" s="298"/>
      <c r="C150" s="159"/>
      <c r="D150" s="159"/>
      <c r="E150" s="148"/>
      <c r="F150" s="148"/>
      <c r="G150" s="306"/>
    </row>
    <row r="151" spans="1:7" ht="14.5" thickBot="1" x14ac:dyDescent="0.3">
      <c r="B151" s="189" t="s">
        <v>62</v>
      </c>
      <c r="C151" s="113" t="s">
        <v>126</v>
      </c>
      <c r="D151" s="114" t="s">
        <v>127</v>
      </c>
      <c r="E151" s="285" t="s">
        <v>18</v>
      </c>
      <c r="F151" s="148"/>
      <c r="G151" s="291" t="s">
        <v>195</v>
      </c>
    </row>
    <row r="152" spans="1:7" x14ac:dyDescent="0.25">
      <c r="B152" s="323" t="s">
        <v>44</v>
      </c>
      <c r="C152" s="149">
        <v>0</v>
      </c>
      <c r="D152" s="195">
        <v>0</v>
      </c>
      <c r="E152" s="151">
        <f t="shared" ref="E152:E158" si="15">D152*C152</f>
        <v>0</v>
      </c>
      <c r="F152" s="152"/>
      <c r="G152" s="293">
        <v>0</v>
      </c>
    </row>
    <row r="153" spans="1:7" x14ac:dyDescent="0.25">
      <c r="B153" s="317" t="s">
        <v>45</v>
      </c>
      <c r="C153" s="149">
        <v>0</v>
      </c>
      <c r="D153" s="196">
        <v>10</v>
      </c>
      <c r="E153" s="155">
        <f t="shared" si="15"/>
        <v>0</v>
      </c>
      <c r="F153" s="152"/>
      <c r="G153" s="295">
        <v>0</v>
      </c>
    </row>
    <row r="154" spans="1:7" x14ac:dyDescent="0.25">
      <c r="B154" s="317" t="s">
        <v>46</v>
      </c>
      <c r="C154" s="149">
        <v>0</v>
      </c>
      <c r="D154" s="196">
        <v>0</v>
      </c>
      <c r="E154" s="155">
        <f t="shared" si="15"/>
        <v>0</v>
      </c>
      <c r="F154" s="152"/>
      <c r="G154" s="295">
        <v>0</v>
      </c>
    </row>
    <row r="155" spans="1:7" x14ac:dyDescent="0.25">
      <c r="B155" s="317" t="s">
        <v>47</v>
      </c>
      <c r="C155" s="149">
        <v>0</v>
      </c>
      <c r="D155" s="196">
        <v>0</v>
      </c>
      <c r="E155" s="155">
        <f t="shared" si="15"/>
        <v>0</v>
      </c>
      <c r="F155" s="152"/>
      <c r="G155" s="295">
        <v>0</v>
      </c>
    </row>
    <row r="156" spans="1:7" x14ac:dyDescent="0.25">
      <c r="B156" s="317" t="s">
        <v>27</v>
      </c>
      <c r="C156" s="149">
        <v>0</v>
      </c>
      <c r="D156" s="196">
        <v>0</v>
      </c>
      <c r="E156" s="155">
        <f t="shared" si="15"/>
        <v>0</v>
      </c>
      <c r="F156" s="152"/>
      <c r="G156" s="295">
        <v>0</v>
      </c>
    </row>
    <row r="157" spans="1:7" x14ac:dyDescent="0.25">
      <c r="B157" s="317" t="s">
        <v>26</v>
      </c>
      <c r="C157" s="149">
        <v>0</v>
      </c>
      <c r="D157" s="196">
        <v>0</v>
      </c>
      <c r="E157" s="155">
        <f t="shared" si="15"/>
        <v>0</v>
      </c>
      <c r="F157" s="152"/>
      <c r="G157" s="295">
        <v>0</v>
      </c>
    </row>
    <row r="158" spans="1:7" ht="14.5" thickBot="1" x14ac:dyDescent="0.3">
      <c r="B158" s="317" t="s">
        <v>48</v>
      </c>
      <c r="C158" s="156">
        <v>0</v>
      </c>
      <c r="D158" s="197">
        <v>0</v>
      </c>
      <c r="E158" s="158">
        <f t="shared" si="15"/>
        <v>0</v>
      </c>
      <c r="F158" s="152"/>
      <c r="G158" s="297">
        <v>0</v>
      </c>
    </row>
    <row r="159" spans="1:7" ht="14.5" thickBot="1" x14ac:dyDescent="0.3">
      <c r="B159" s="298"/>
      <c r="C159" s="159"/>
      <c r="D159" s="159"/>
      <c r="E159" s="48">
        <f>SUM(E152:E158)</f>
        <v>0</v>
      </c>
      <c r="F159" s="190"/>
      <c r="G159" s="161">
        <f>SUM(G152:G158)</f>
        <v>0</v>
      </c>
    </row>
    <row r="160" spans="1:7" s="110" customFormat="1" ht="14.5" thickBot="1" x14ac:dyDescent="0.3">
      <c r="A160" s="125"/>
      <c r="B160" s="298"/>
      <c r="C160" s="162"/>
      <c r="D160" s="162"/>
      <c r="E160" s="152"/>
      <c r="F160" s="152"/>
      <c r="G160" s="309"/>
    </row>
    <row r="161" spans="2:7" ht="14.5" thickBot="1" x14ac:dyDescent="0.3">
      <c r="B161" s="189" t="s">
        <v>94</v>
      </c>
      <c r="C161" s="113" t="s">
        <v>126</v>
      </c>
      <c r="D161" s="114" t="s">
        <v>127</v>
      </c>
      <c r="E161" s="285" t="s">
        <v>18</v>
      </c>
      <c r="F161" s="148"/>
      <c r="G161" s="291" t="s">
        <v>195</v>
      </c>
    </row>
    <row r="162" spans="2:7" x14ac:dyDescent="0.25">
      <c r="B162" s="428" t="s">
        <v>227</v>
      </c>
      <c r="C162" s="149">
        <v>0</v>
      </c>
      <c r="D162" s="149">
        <v>0</v>
      </c>
      <c r="E162" s="198">
        <f>C162*D162</f>
        <v>0</v>
      </c>
      <c r="F162" s="152"/>
      <c r="G162" s="293">
        <v>0</v>
      </c>
    </row>
    <row r="163" spans="2:7" x14ac:dyDescent="0.25">
      <c r="B163" s="429" t="s">
        <v>227</v>
      </c>
      <c r="C163" s="153">
        <v>0</v>
      </c>
      <c r="D163" s="153">
        <v>0</v>
      </c>
      <c r="E163" s="199">
        <f>C163*D163</f>
        <v>0</v>
      </c>
      <c r="F163" s="152"/>
      <c r="G163" s="295">
        <v>0</v>
      </c>
    </row>
    <row r="164" spans="2:7" x14ac:dyDescent="0.25">
      <c r="B164" s="429" t="s">
        <v>227</v>
      </c>
      <c r="C164" s="153">
        <v>0</v>
      </c>
      <c r="D164" s="153">
        <v>0</v>
      </c>
      <c r="E164" s="199">
        <f>C164*D164</f>
        <v>0</v>
      </c>
      <c r="F164" s="152"/>
      <c r="G164" s="295">
        <v>0</v>
      </c>
    </row>
    <row r="165" spans="2:7" x14ac:dyDescent="0.25">
      <c r="B165" s="429" t="s">
        <v>227</v>
      </c>
      <c r="C165" s="156">
        <v>0</v>
      </c>
      <c r="D165" s="156">
        <v>0</v>
      </c>
      <c r="E165" s="200">
        <f>C165*D165</f>
        <v>0</v>
      </c>
      <c r="F165" s="152"/>
      <c r="G165" s="311">
        <v>0</v>
      </c>
    </row>
    <row r="166" spans="2:7" x14ac:dyDescent="0.25">
      <c r="B166" s="430" t="s">
        <v>227</v>
      </c>
      <c r="C166" s="191"/>
      <c r="D166" s="191"/>
      <c r="E166" s="192">
        <f>SUM(E162:E165)</f>
        <v>0</v>
      </c>
      <c r="F166" s="176"/>
      <c r="G166" s="319">
        <f>SUM(G162:G165)</f>
        <v>0</v>
      </c>
    </row>
    <row r="167" spans="2:7" x14ac:dyDescent="0.25">
      <c r="B167" s="326" t="s">
        <v>147</v>
      </c>
      <c r="C167" s="113" t="s">
        <v>126</v>
      </c>
      <c r="D167" s="114" t="s">
        <v>127</v>
      </c>
      <c r="E167" s="193"/>
      <c r="F167" s="148"/>
      <c r="G167" s="306"/>
    </row>
    <row r="168" spans="2:7" x14ac:dyDescent="0.25">
      <c r="B168" s="431" t="s">
        <v>227</v>
      </c>
      <c r="C168" s="149">
        <v>0</v>
      </c>
      <c r="D168" s="195">
        <v>0</v>
      </c>
      <c r="E168" s="201">
        <f t="shared" ref="E168:E171" si="16">C168*D168</f>
        <v>0</v>
      </c>
      <c r="F168" s="152"/>
      <c r="G168" s="293">
        <v>0</v>
      </c>
    </row>
    <row r="169" spans="2:7" x14ac:dyDescent="0.25">
      <c r="B169" s="431" t="s">
        <v>227</v>
      </c>
      <c r="C169" s="153">
        <v>0</v>
      </c>
      <c r="D169" s="196">
        <v>0</v>
      </c>
      <c r="E169" s="202">
        <f t="shared" si="16"/>
        <v>0</v>
      </c>
      <c r="F169" s="152"/>
      <c r="G169" s="295">
        <v>0</v>
      </c>
    </row>
    <row r="170" spans="2:7" x14ac:dyDescent="0.25">
      <c r="B170" s="431" t="s">
        <v>227</v>
      </c>
      <c r="C170" s="153">
        <v>0</v>
      </c>
      <c r="D170" s="196">
        <v>0</v>
      </c>
      <c r="E170" s="202">
        <f t="shared" si="16"/>
        <v>0</v>
      </c>
      <c r="F170" s="152"/>
      <c r="G170" s="295">
        <v>0</v>
      </c>
    </row>
    <row r="171" spans="2:7" x14ac:dyDescent="0.25">
      <c r="B171" s="431" t="s">
        <v>227</v>
      </c>
      <c r="C171" s="156">
        <v>0</v>
      </c>
      <c r="D171" s="197">
        <v>0</v>
      </c>
      <c r="E171" s="203">
        <f t="shared" si="16"/>
        <v>0</v>
      </c>
      <c r="F171" s="152"/>
      <c r="G171" s="311">
        <v>0</v>
      </c>
    </row>
    <row r="172" spans="2:7" x14ac:dyDescent="0.25">
      <c r="B172" s="432" t="s">
        <v>227</v>
      </c>
      <c r="C172" s="159"/>
      <c r="D172" s="159"/>
      <c r="E172" s="205">
        <f>SUM(E168:E171)</f>
        <v>0</v>
      </c>
      <c r="F172" s="176"/>
      <c r="G172" s="319">
        <f>SUM(G168:G171)</f>
        <v>0</v>
      </c>
    </row>
    <row r="173" spans="2:7" x14ac:dyDescent="0.25">
      <c r="B173" s="326" t="s">
        <v>148</v>
      </c>
      <c r="C173" s="113" t="s">
        <v>126</v>
      </c>
      <c r="D173" s="114" t="s">
        <v>127</v>
      </c>
      <c r="E173" s="193"/>
      <c r="F173" s="148"/>
      <c r="G173" s="306"/>
    </row>
    <row r="174" spans="2:7" x14ac:dyDescent="0.25">
      <c r="B174" s="431" t="s">
        <v>227</v>
      </c>
      <c r="C174" s="149">
        <v>0</v>
      </c>
      <c r="D174" s="195">
        <v>0</v>
      </c>
      <c r="E174" s="201">
        <f t="shared" ref="E174:E177" si="17">C174*D174</f>
        <v>0</v>
      </c>
      <c r="F174" s="152"/>
      <c r="G174" s="293">
        <v>0</v>
      </c>
    </row>
    <row r="175" spans="2:7" x14ac:dyDescent="0.25">
      <c r="B175" s="431" t="s">
        <v>227</v>
      </c>
      <c r="C175" s="153">
        <v>0</v>
      </c>
      <c r="D175" s="196">
        <v>0</v>
      </c>
      <c r="E175" s="202">
        <f t="shared" si="17"/>
        <v>0</v>
      </c>
      <c r="F175" s="152"/>
      <c r="G175" s="295">
        <v>0</v>
      </c>
    </row>
    <row r="176" spans="2:7" x14ac:dyDescent="0.25">
      <c r="B176" s="431" t="s">
        <v>227</v>
      </c>
      <c r="C176" s="153">
        <v>0</v>
      </c>
      <c r="D176" s="196">
        <v>0</v>
      </c>
      <c r="E176" s="202">
        <f t="shared" si="17"/>
        <v>0</v>
      </c>
      <c r="F176" s="152"/>
      <c r="G176" s="295">
        <v>0</v>
      </c>
    </row>
    <row r="177" spans="2:7" x14ac:dyDescent="0.25">
      <c r="B177" s="431" t="s">
        <v>227</v>
      </c>
      <c r="C177" s="156">
        <v>0</v>
      </c>
      <c r="D177" s="197">
        <v>0</v>
      </c>
      <c r="E177" s="203">
        <f t="shared" si="17"/>
        <v>0</v>
      </c>
      <c r="F177" s="152"/>
      <c r="G177" s="311">
        <v>0</v>
      </c>
    </row>
    <row r="178" spans="2:7" ht="14.5" thickBot="1" x14ac:dyDescent="0.3">
      <c r="B178" s="298"/>
      <c r="C178" s="159"/>
      <c r="D178" s="159"/>
      <c r="E178" s="194">
        <f>SUM(E174:E177)</f>
        <v>0</v>
      </c>
      <c r="F178" s="183"/>
      <c r="G178" s="327">
        <f>SUM(G174:G177)</f>
        <v>0</v>
      </c>
    </row>
    <row r="179" spans="2:7" ht="14.5" thickBot="1" x14ac:dyDescent="0.3">
      <c r="B179" s="328"/>
      <c r="C179" s="159"/>
      <c r="D179" s="159"/>
      <c r="E179" s="171">
        <f>E172+E166+E178</f>
        <v>0</v>
      </c>
      <c r="F179" s="160"/>
      <c r="G179" s="161">
        <f>G172+G166+G178</f>
        <v>0</v>
      </c>
    </row>
    <row r="180" spans="2:7" ht="14.5" thickBot="1" x14ac:dyDescent="0.3">
      <c r="B180" s="329"/>
      <c r="C180" s="159"/>
      <c r="D180" s="159"/>
      <c r="E180" s="148"/>
      <c r="F180" s="148"/>
      <c r="G180" s="306"/>
    </row>
    <row r="181" spans="2:7" ht="14.5" thickBot="1" x14ac:dyDescent="0.3">
      <c r="B181" s="189" t="s">
        <v>63</v>
      </c>
      <c r="C181" s="113" t="s">
        <v>128</v>
      </c>
      <c r="D181" s="114" t="s">
        <v>127</v>
      </c>
      <c r="E181" s="285" t="s">
        <v>18</v>
      </c>
      <c r="F181" s="148"/>
      <c r="G181" s="291" t="s">
        <v>195</v>
      </c>
    </row>
    <row r="182" spans="2:7" x14ac:dyDescent="0.25">
      <c r="B182" s="323" t="s">
        <v>59</v>
      </c>
      <c r="C182" s="490" t="s">
        <v>125</v>
      </c>
      <c r="D182" s="491"/>
      <c r="E182" s="151">
        <f>'ANLAGE 2 Aufwand'!C33</f>
        <v>0</v>
      </c>
      <c r="F182" s="152"/>
      <c r="G182" s="330">
        <f>'ANLAGE 2 Aufwand'!E33</f>
        <v>0</v>
      </c>
    </row>
    <row r="183" spans="2:7" x14ac:dyDescent="0.25">
      <c r="B183" s="317" t="s">
        <v>99</v>
      </c>
      <c r="C183" s="490" t="s">
        <v>125</v>
      </c>
      <c r="D183" s="491"/>
      <c r="E183" s="155">
        <f>'ANLAGE 2 Aufwand'!C61</f>
        <v>0</v>
      </c>
      <c r="F183" s="152"/>
      <c r="G183" s="331">
        <f>'ANLAGE 2 Aufwand'!E61</f>
        <v>0</v>
      </c>
    </row>
    <row r="184" spans="2:7" x14ac:dyDescent="0.25">
      <c r="B184" s="316" t="s">
        <v>157</v>
      </c>
      <c r="C184" s="490" t="s">
        <v>125</v>
      </c>
      <c r="D184" s="491"/>
      <c r="E184" s="155">
        <f>'ANLAGE 2 Aufwand'!C24</f>
        <v>0</v>
      </c>
      <c r="F184" s="152"/>
      <c r="G184" s="332">
        <f>'ANLAGE 2 Aufwand'!E24</f>
        <v>0</v>
      </c>
    </row>
    <row r="185" spans="2:7" x14ac:dyDescent="0.25">
      <c r="B185" s="317" t="s">
        <v>49</v>
      </c>
      <c r="C185" s="135">
        <v>0</v>
      </c>
      <c r="D185" s="166">
        <v>0</v>
      </c>
      <c r="E185" s="155">
        <f>C185*D185</f>
        <v>0</v>
      </c>
      <c r="F185" s="152"/>
      <c r="G185" s="293">
        <v>0</v>
      </c>
    </row>
    <row r="186" spans="2:7" x14ac:dyDescent="0.25">
      <c r="B186" s="317" t="s">
        <v>134</v>
      </c>
      <c r="C186" s="167">
        <v>0</v>
      </c>
      <c r="D186" s="167">
        <v>0</v>
      </c>
      <c r="E186" s="155">
        <f t="shared" ref="E186:E202" si="18">C186*D186</f>
        <v>0</v>
      </c>
      <c r="F186" s="152"/>
      <c r="G186" s="295">
        <v>0</v>
      </c>
    </row>
    <row r="187" spans="2:7" x14ac:dyDescent="0.25">
      <c r="B187" s="317" t="s">
        <v>129</v>
      </c>
      <c r="C187" s="167">
        <v>0</v>
      </c>
      <c r="D187" s="167">
        <v>0</v>
      </c>
      <c r="E187" s="155">
        <f t="shared" si="18"/>
        <v>0</v>
      </c>
      <c r="F187" s="152"/>
      <c r="G187" s="295">
        <v>0</v>
      </c>
    </row>
    <row r="188" spans="2:7" x14ac:dyDescent="0.25">
      <c r="B188" s="317" t="s">
        <v>113</v>
      </c>
      <c r="C188" s="167">
        <v>0</v>
      </c>
      <c r="D188" s="167">
        <v>0</v>
      </c>
      <c r="E188" s="155">
        <f t="shared" si="18"/>
        <v>0</v>
      </c>
      <c r="F188" s="152"/>
      <c r="G188" s="295">
        <v>0</v>
      </c>
    </row>
    <row r="189" spans="2:7" x14ac:dyDescent="0.25">
      <c r="B189" s="317" t="s">
        <v>68</v>
      </c>
      <c r="C189" s="167">
        <v>0</v>
      </c>
      <c r="D189" s="167">
        <v>0</v>
      </c>
      <c r="E189" s="155">
        <f t="shared" si="18"/>
        <v>0</v>
      </c>
      <c r="F189" s="152"/>
      <c r="G189" s="295">
        <v>0</v>
      </c>
    </row>
    <row r="190" spans="2:7" x14ac:dyDescent="0.25">
      <c r="B190" s="317" t="s">
        <v>69</v>
      </c>
      <c r="C190" s="167">
        <v>0</v>
      </c>
      <c r="D190" s="167">
        <v>0</v>
      </c>
      <c r="E190" s="155">
        <f t="shared" si="18"/>
        <v>0</v>
      </c>
      <c r="F190" s="152"/>
      <c r="G190" s="295">
        <v>0</v>
      </c>
    </row>
    <row r="191" spans="2:7" x14ac:dyDescent="0.25">
      <c r="B191" s="317" t="s">
        <v>130</v>
      </c>
      <c r="C191" s="167">
        <v>0</v>
      </c>
      <c r="D191" s="167">
        <v>0</v>
      </c>
      <c r="E191" s="155">
        <f t="shared" si="18"/>
        <v>0</v>
      </c>
      <c r="F191" s="152"/>
      <c r="G191" s="295">
        <v>0</v>
      </c>
    </row>
    <row r="192" spans="2:7" x14ac:dyDescent="0.25">
      <c r="B192" s="317" t="s">
        <v>75</v>
      </c>
      <c r="C192" s="167">
        <v>0</v>
      </c>
      <c r="D192" s="167">
        <v>0</v>
      </c>
      <c r="E192" s="155">
        <f t="shared" si="18"/>
        <v>0</v>
      </c>
      <c r="F192" s="152"/>
      <c r="G192" s="295">
        <v>0</v>
      </c>
    </row>
    <row r="193" spans="2:7" x14ac:dyDescent="0.25">
      <c r="B193" s="317" t="s">
        <v>76</v>
      </c>
      <c r="C193" s="167">
        <v>0</v>
      </c>
      <c r="D193" s="167">
        <v>0</v>
      </c>
      <c r="E193" s="155">
        <f t="shared" si="18"/>
        <v>0</v>
      </c>
      <c r="F193" s="152"/>
      <c r="G193" s="295">
        <v>0</v>
      </c>
    </row>
    <row r="194" spans="2:7" x14ac:dyDescent="0.25">
      <c r="B194" s="317" t="s">
        <v>70</v>
      </c>
      <c r="C194" s="167">
        <v>0</v>
      </c>
      <c r="D194" s="167">
        <v>0</v>
      </c>
      <c r="E194" s="155">
        <f t="shared" si="18"/>
        <v>0</v>
      </c>
      <c r="F194" s="152"/>
      <c r="G194" s="295">
        <v>0</v>
      </c>
    </row>
    <row r="195" spans="2:7" x14ac:dyDescent="0.25">
      <c r="B195" s="317" t="s">
        <v>72</v>
      </c>
      <c r="C195" s="167">
        <v>5</v>
      </c>
      <c r="D195" s="167">
        <v>0</v>
      </c>
      <c r="E195" s="155">
        <f t="shared" si="18"/>
        <v>0</v>
      </c>
      <c r="F195" s="152"/>
      <c r="G195" s="295">
        <v>0</v>
      </c>
    </row>
    <row r="196" spans="2:7" x14ac:dyDescent="0.25">
      <c r="B196" s="317" t="s">
        <v>78</v>
      </c>
      <c r="C196" s="167">
        <v>0</v>
      </c>
      <c r="D196" s="167">
        <v>0</v>
      </c>
      <c r="E196" s="155">
        <f t="shared" si="18"/>
        <v>0</v>
      </c>
      <c r="F196" s="152"/>
      <c r="G196" s="295">
        <v>0</v>
      </c>
    </row>
    <row r="197" spans="2:7" x14ac:dyDescent="0.25">
      <c r="B197" s="317" t="s">
        <v>79</v>
      </c>
      <c r="C197" s="167">
        <v>0</v>
      </c>
      <c r="D197" s="167">
        <v>0</v>
      </c>
      <c r="E197" s="155">
        <f t="shared" si="18"/>
        <v>0</v>
      </c>
      <c r="F197" s="152"/>
      <c r="G197" s="295">
        <v>0</v>
      </c>
    </row>
    <row r="198" spans="2:7" x14ac:dyDescent="0.25">
      <c r="B198" s="317" t="s">
        <v>95</v>
      </c>
      <c r="C198" s="167">
        <v>0</v>
      </c>
      <c r="D198" s="167">
        <v>0</v>
      </c>
      <c r="E198" s="155">
        <f t="shared" si="18"/>
        <v>0</v>
      </c>
      <c r="F198" s="152"/>
      <c r="G198" s="295">
        <v>0</v>
      </c>
    </row>
    <row r="199" spans="2:7" x14ac:dyDescent="0.25">
      <c r="B199" s="317"/>
      <c r="C199" s="167">
        <v>0</v>
      </c>
      <c r="D199" s="167">
        <v>0</v>
      </c>
      <c r="E199" s="155">
        <f t="shared" si="18"/>
        <v>0</v>
      </c>
      <c r="F199" s="152"/>
      <c r="G199" s="295">
        <v>0</v>
      </c>
    </row>
    <row r="200" spans="2:7" x14ac:dyDescent="0.25">
      <c r="B200" s="317"/>
      <c r="C200" s="167">
        <v>0</v>
      </c>
      <c r="D200" s="167">
        <v>0</v>
      </c>
      <c r="E200" s="155">
        <f t="shared" si="18"/>
        <v>0</v>
      </c>
      <c r="F200" s="152"/>
      <c r="G200" s="295">
        <v>0</v>
      </c>
    </row>
    <row r="201" spans="2:7" x14ac:dyDescent="0.25">
      <c r="B201" s="317"/>
      <c r="C201" s="167">
        <v>0</v>
      </c>
      <c r="D201" s="167">
        <v>0</v>
      </c>
      <c r="E201" s="155">
        <f t="shared" si="18"/>
        <v>0</v>
      </c>
      <c r="F201" s="152"/>
      <c r="G201" s="295">
        <v>0</v>
      </c>
    </row>
    <row r="202" spans="2:7" ht="14.5" thickBot="1" x14ac:dyDescent="0.3">
      <c r="B202" s="317"/>
      <c r="C202" s="164">
        <v>0</v>
      </c>
      <c r="D202" s="164">
        <v>0</v>
      </c>
      <c r="E202" s="204">
        <f t="shared" si="18"/>
        <v>0</v>
      </c>
      <c r="F202" s="152"/>
      <c r="G202" s="297">
        <v>0</v>
      </c>
    </row>
    <row r="203" spans="2:7" ht="14.5" thickBot="1" x14ac:dyDescent="0.3">
      <c r="B203" s="329"/>
      <c r="C203" s="159"/>
      <c r="D203" s="159"/>
      <c r="E203" s="48">
        <f>SUM(E182:E202)</f>
        <v>0</v>
      </c>
      <c r="F203" s="160"/>
      <c r="G203" s="161">
        <f>SUM(G182:G202)</f>
        <v>0</v>
      </c>
    </row>
    <row r="204" spans="2:7" x14ac:dyDescent="0.25">
      <c r="B204" s="329"/>
      <c r="C204" s="159"/>
      <c r="D204" s="159"/>
      <c r="E204" s="148"/>
      <c r="F204" s="148"/>
      <c r="G204" s="306"/>
    </row>
    <row r="205" spans="2:7" x14ac:dyDescent="0.25">
      <c r="B205" s="329"/>
      <c r="C205" s="159"/>
      <c r="D205" s="159"/>
      <c r="E205" s="148"/>
      <c r="F205" s="148"/>
      <c r="G205" s="306"/>
    </row>
    <row r="206" spans="2:7" x14ac:dyDescent="0.25">
      <c r="B206" s="298"/>
      <c r="C206" s="159"/>
      <c r="D206" s="159"/>
      <c r="E206" s="148"/>
      <c r="F206" s="148"/>
      <c r="G206" s="306"/>
    </row>
    <row r="207" spans="2:7" ht="14.5" thickBot="1" x14ac:dyDescent="0.3">
      <c r="B207" s="298"/>
      <c r="C207" s="159"/>
      <c r="D207" s="159"/>
      <c r="E207" s="148"/>
      <c r="F207" s="148"/>
      <c r="G207" s="306"/>
    </row>
    <row r="208" spans="2:7" ht="14.5" thickBot="1" x14ac:dyDescent="0.3">
      <c r="B208" s="495" t="s">
        <v>64</v>
      </c>
      <c r="C208" s="496"/>
      <c r="D208" s="497"/>
      <c r="E208" s="285" t="s">
        <v>18</v>
      </c>
      <c r="F208" s="148"/>
      <c r="G208" s="291" t="s">
        <v>195</v>
      </c>
    </row>
    <row r="209" spans="2:8" x14ac:dyDescent="0.25">
      <c r="B209" s="341" t="s">
        <v>222</v>
      </c>
      <c r="C209" s="490" t="s">
        <v>125</v>
      </c>
      <c r="D209" s="491"/>
      <c r="E209" s="151">
        <f>'ANLAGE 2 Aufwand'!C7</f>
        <v>0</v>
      </c>
      <c r="F209" s="152"/>
      <c r="G209" s="330">
        <f>'ANLAGE 2 Aufwand'!E7</f>
        <v>0</v>
      </c>
    </row>
    <row r="210" spans="2:8" x14ac:dyDescent="0.25">
      <c r="B210" s="333" t="s">
        <v>28</v>
      </c>
      <c r="C210" s="490" t="s">
        <v>125</v>
      </c>
      <c r="D210" s="491"/>
      <c r="E210" s="155">
        <f>'ANLAGE 2 Aufwand'!C18</f>
        <v>0</v>
      </c>
      <c r="F210" s="152"/>
      <c r="G210" s="332">
        <f>'ANLAGE 2 Aufwand'!E18</f>
        <v>0</v>
      </c>
    </row>
    <row r="211" spans="2:8" x14ac:dyDescent="0.25">
      <c r="B211" s="333"/>
      <c r="C211" s="149">
        <v>0</v>
      </c>
      <c r="D211" s="149">
        <v>0</v>
      </c>
      <c r="E211" s="155">
        <f t="shared" ref="E211:E216" si="19">D211*C211</f>
        <v>0</v>
      </c>
      <c r="F211" s="152"/>
      <c r="G211" s="293">
        <v>0</v>
      </c>
    </row>
    <row r="212" spans="2:8" x14ac:dyDescent="0.25">
      <c r="B212" s="333"/>
      <c r="C212" s="153">
        <v>0</v>
      </c>
      <c r="D212" s="153">
        <v>0</v>
      </c>
      <c r="E212" s="155">
        <f t="shared" si="19"/>
        <v>0</v>
      </c>
      <c r="F212" s="152"/>
      <c r="G212" s="295">
        <v>0</v>
      </c>
    </row>
    <row r="213" spans="2:8" x14ac:dyDescent="0.25">
      <c r="B213" s="333"/>
      <c r="C213" s="153">
        <v>0</v>
      </c>
      <c r="D213" s="153">
        <v>0</v>
      </c>
      <c r="E213" s="155">
        <f t="shared" si="19"/>
        <v>0</v>
      </c>
      <c r="F213" s="152"/>
      <c r="G213" s="295">
        <v>0</v>
      </c>
    </row>
    <row r="214" spans="2:8" x14ac:dyDescent="0.25">
      <c r="B214" s="333"/>
      <c r="C214" s="153">
        <v>0</v>
      </c>
      <c r="D214" s="153">
        <v>0</v>
      </c>
      <c r="E214" s="155">
        <f t="shared" si="19"/>
        <v>0</v>
      </c>
      <c r="F214" s="152"/>
      <c r="G214" s="295">
        <v>0</v>
      </c>
    </row>
    <row r="215" spans="2:8" x14ac:dyDescent="0.25">
      <c r="B215" s="333"/>
      <c r="C215" s="153">
        <v>0</v>
      </c>
      <c r="D215" s="153">
        <v>0</v>
      </c>
      <c r="E215" s="155">
        <f t="shared" si="19"/>
        <v>0</v>
      </c>
      <c r="F215" s="152"/>
      <c r="G215" s="295">
        <v>0</v>
      </c>
    </row>
    <row r="216" spans="2:8" ht="14.5" thickBot="1" x14ac:dyDescent="0.3">
      <c r="B216" s="333"/>
      <c r="C216" s="156">
        <v>0</v>
      </c>
      <c r="D216" s="156">
        <v>0</v>
      </c>
      <c r="E216" s="204">
        <f t="shared" si="19"/>
        <v>0</v>
      </c>
      <c r="F216" s="152"/>
      <c r="G216" s="297">
        <v>0</v>
      </c>
    </row>
    <row r="217" spans="2:8" ht="14.5" thickBot="1" x14ac:dyDescent="0.3">
      <c r="B217" s="298"/>
      <c r="C217" s="159"/>
      <c r="D217" s="159"/>
      <c r="E217" s="48">
        <f>SUM(E209:E216)</f>
        <v>0</v>
      </c>
      <c r="F217" s="160"/>
      <c r="G217" s="161">
        <f>SUM(G209:G216)</f>
        <v>0</v>
      </c>
    </row>
    <row r="218" spans="2:8" x14ac:dyDescent="0.25">
      <c r="B218" s="334"/>
      <c r="G218" s="335"/>
    </row>
    <row r="219" spans="2:8" ht="14.5" thickBot="1" x14ac:dyDescent="0.3">
      <c r="B219" s="334"/>
      <c r="G219" s="335"/>
    </row>
    <row r="220" spans="2:8" ht="14.5" thickBot="1" x14ac:dyDescent="0.3">
      <c r="B220" s="123" t="s">
        <v>215</v>
      </c>
      <c r="C220" s="127"/>
      <c r="D220" s="127"/>
      <c r="E220" s="128">
        <f>E43+E56+E65+E104+E115+E125+E148+E159+E179+E203+E217</f>
        <v>0</v>
      </c>
      <c r="F220" s="126"/>
      <c r="G220" s="124">
        <f>G43+G56+G65+G104+G115+G125+G148+G179+G217+G203+G159</f>
        <v>0</v>
      </c>
      <c r="H220" s="358"/>
    </row>
    <row r="221" spans="2:8" ht="14.5" thickBot="1" x14ac:dyDescent="0.3">
      <c r="B221" s="336"/>
      <c r="C221" s="337"/>
      <c r="D221" s="337"/>
      <c r="E221" s="338"/>
      <c r="F221" s="338"/>
      <c r="G221" s="339"/>
    </row>
  </sheetData>
  <sheetProtection selectLockedCells="1"/>
  <mergeCells count="10">
    <mergeCell ref="B40:G40"/>
    <mergeCell ref="B3:G3"/>
    <mergeCell ref="C210:D210"/>
    <mergeCell ref="C42:D42"/>
    <mergeCell ref="C43:D43"/>
    <mergeCell ref="B208:D208"/>
    <mergeCell ref="C183:D183"/>
    <mergeCell ref="C184:D184"/>
    <mergeCell ref="C182:D182"/>
    <mergeCell ref="C209:D209"/>
  </mergeCells>
  <phoneticPr fontId="2" type="noConversion"/>
  <pageMargins left="0.78740157480314965" right="0.39370078740157483" top="0.59055118110236227" bottom="0.59055118110236227" header="0.43307086614173229" footer="0.43307086614173229"/>
  <pageSetup paperSize="9" scale="92" fitToHeight="0" orientation="portrait" horizontalDpi="300" verticalDpi="300" r:id="rId1"/>
  <headerFooter alignWithMargins="0">
    <oddFooter>&amp;L&amp;9Kino&amp;C&amp;9Seite &amp;P von &amp;N&amp;R&amp;9&amp;D  &amp;T</oddFooter>
  </headerFooter>
  <rowBreaks count="4" manualBreakCount="4">
    <brk id="57" max="6" man="1"/>
    <brk id="105" max="6" man="1"/>
    <brk id="149" max="6" man="1"/>
    <brk id="20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79998168889431442"/>
    <pageSetUpPr fitToPage="1"/>
  </sheetPr>
  <dimension ref="A1:K76"/>
  <sheetViews>
    <sheetView topLeftCell="A38" zoomScaleNormal="100" workbookViewId="0">
      <selection activeCell="E66" sqref="E66"/>
    </sheetView>
  </sheetViews>
  <sheetFormatPr baseColWidth="10" defaultColWidth="11.453125" defaultRowHeight="12.5" x14ac:dyDescent="0.25"/>
  <cols>
    <col min="1" max="1" width="3.453125" style="4" bestFit="1" customWidth="1"/>
    <col min="2" max="2" width="44" style="4" bestFit="1" customWidth="1"/>
    <col min="3" max="3" width="14.453125" style="4" customWidth="1"/>
    <col min="4" max="4" width="3.453125" style="4" customWidth="1"/>
    <col min="5" max="5" width="12.81640625" style="27" customWidth="1"/>
    <col min="6" max="6" width="13.7265625" style="4" customWidth="1"/>
    <col min="7" max="7" width="15" style="4" customWidth="1"/>
    <col min="8" max="16384" width="11.453125" style="4"/>
  </cols>
  <sheetData>
    <row r="1" spans="1:9" ht="23.15" customHeight="1" x14ac:dyDescent="0.25">
      <c r="A1" s="131" t="s">
        <v>104</v>
      </c>
      <c r="B1" s="131"/>
      <c r="C1" s="132"/>
      <c r="D1" s="132"/>
      <c r="E1" s="133"/>
      <c r="F1" s="132"/>
      <c r="G1" s="132"/>
    </row>
    <row r="2" spans="1:9" s="45" customFormat="1" ht="13" thickBot="1" x14ac:dyDescent="0.3">
      <c r="A2" s="44"/>
    </row>
    <row r="3" spans="1:9" ht="13.5" thickBot="1" x14ac:dyDescent="0.3">
      <c r="B3" s="134" t="s">
        <v>54</v>
      </c>
      <c r="C3" s="367" t="s">
        <v>18</v>
      </c>
      <c r="D3" s="368"/>
      <c r="E3" s="369" t="s">
        <v>195</v>
      </c>
    </row>
    <row r="4" spans="1:9" s="46" customFormat="1" ht="13" x14ac:dyDescent="0.25">
      <c r="B4" s="370"/>
      <c r="C4" s="1"/>
      <c r="D4" s="1"/>
      <c r="E4" s="371"/>
      <c r="F4" s="1"/>
      <c r="G4" s="1"/>
    </row>
    <row r="5" spans="1:9" s="46" customFormat="1" ht="13" x14ac:dyDescent="0.25">
      <c r="B5" s="372" t="s">
        <v>102</v>
      </c>
      <c r="C5" s="359"/>
      <c r="D5" s="359"/>
      <c r="E5" s="373"/>
      <c r="F5" s="77"/>
      <c r="G5" s="77"/>
    </row>
    <row r="6" spans="1:9" ht="13" thickBot="1" x14ac:dyDescent="0.3">
      <c r="B6" s="374" t="s">
        <v>135</v>
      </c>
      <c r="C6" s="74">
        <v>0</v>
      </c>
      <c r="D6" s="50"/>
      <c r="E6" s="375">
        <v>0</v>
      </c>
      <c r="F6" s="50"/>
      <c r="G6" s="50"/>
      <c r="H6" s="50"/>
      <c r="I6" s="1"/>
    </row>
    <row r="7" spans="1:9" ht="13.5" thickBot="1" x14ac:dyDescent="0.3">
      <c r="B7" s="376"/>
      <c r="C7" s="48">
        <f>SUM(C6)</f>
        <v>0</v>
      </c>
      <c r="D7" s="50"/>
      <c r="E7" s="48">
        <f>SUM(E6)</f>
        <v>0</v>
      </c>
      <c r="F7" s="50"/>
      <c r="G7" s="50"/>
      <c r="I7" s="27"/>
    </row>
    <row r="8" spans="1:9" ht="13" x14ac:dyDescent="0.25">
      <c r="B8" s="377"/>
      <c r="C8" s="365"/>
      <c r="D8" s="366"/>
      <c r="E8" s="378"/>
      <c r="F8" s="366"/>
      <c r="G8" s="366"/>
      <c r="H8" s="45"/>
      <c r="I8" s="27"/>
    </row>
    <row r="9" spans="1:9" ht="13" x14ac:dyDescent="0.25">
      <c r="B9" s="379" t="s">
        <v>138</v>
      </c>
      <c r="C9" s="360"/>
      <c r="D9" s="361"/>
      <c r="E9" s="380"/>
      <c r="F9" s="78"/>
      <c r="G9" s="78"/>
      <c r="H9" s="45"/>
      <c r="I9" s="27"/>
    </row>
    <row r="10" spans="1:9" ht="13" thickBot="1" x14ac:dyDescent="0.3">
      <c r="B10" s="374" t="s">
        <v>135</v>
      </c>
      <c r="C10" s="74">
        <v>0</v>
      </c>
      <c r="D10" s="50"/>
      <c r="E10" s="375">
        <v>0</v>
      </c>
      <c r="F10" s="50"/>
      <c r="G10" s="50"/>
      <c r="I10" s="27"/>
    </row>
    <row r="11" spans="1:9" ht="13.5" thickBot="1" x14ac:dyDescent="0.3">
      <c r="B11" s="376"/>
      <c r="C11" s="48">
        <f>SUM(C10:C10)</f>
        <v>0</v>
      </c>
      <c r="D11" s="70"/>
      <c r="E11" s="48">
        <f>SUM(E10)</f>
        <v>0</v>
      </c>
      <c r="F11" s="50"/>
      <c r="G11" s="50"/>
      <c r="I11" s="27"/>
    </row>
    <row r="12" spans="1:9" ht="13" x14ac:dyDescent="0.25">
      <c r="B12" s="376"/>
      <c r="C12" s="54"/>
      <c r="D12" s="50"/>
      <c r="E12" s="381"/>
      <c r="F12" s="50"/>
      <c r="G12" s="50"/>
      <c r="I12" s="27"/>
    </row>
    <row r="13" spans="1:9" ht="13" x14ac:dyDescent="0.25">
      <c r="B13" s="382" t="s">
        <v>150</v>
      </c>
      <c r="C13" s="359"/>
      <c r="D13" s="359"/>
      <c r="E13" s="373"/>
      <c r="F13" s="206"/>
      <c r="G13" s="206"/>
      <c r="H13" s="69"/>
      <c r="I13" s="27"/>
    </row>
    <row r="14" spans="1:9" x14ac:dyDescent="0.25">
      <c r="B14" s="374" t="s">
        <v>135</v>
      </c>
      <c r="C14" s="135">
        <v>0</v>
      </c>
      <c r="D14" s="242"/>
      <c r="E14" s="383">
        <v>0</v>
      </c>
      <c r="F14"/>
      <c r="G14"/>
      <c r="H14" s="50"/>
      <c r="I14" s="1"/>
    </row>
    <row r="15" spans="1:9" x14ac:dyDescent="0.25">
      <c r="B15" s="374" t="s">
        <v>135</v>
      </c>
      <c r="C15" s="135">
        <v>0</v>
      </c>
      <c r="D15" s="242"/>
      <c r="E15" s="383">
        <v>0</v>
      </c>
      <c r="F15"/>
      <c r="G15"/>
      <c r="I15" s="27"/>
    </row>
    <row r="16" spans="1:9" ht="13" x14ac:dyDescent="0.25">
      <c r="B16" s="374" t="s">
        <v>135</v>
      </c>
      <c r="C16" s="135">
        <v>0</v>
      </c>
      <c r="D16" s="242"/>
      <c r="E16" s="384">
        <v>0</v>
      </c>
      <c r="F16"/>
      <c r="G16"/>
      <c r="H16" s="52"/>
      <c r="I16" s="27"/>
    </row>
    <row r="17" spans="2:9" x14ac:dyDescent="0.25">
      <c r="B17" s="374" t="s">
        <v>135</v>
      </c>
      <c r="C17" s="135">
        <v>0</v>
      </c>
      <c r="D17" s="242"/>
      <c r="E17" s="384">
        <v>0</v>
      </c>
      <c r="F17"/>
      <c r="G17"/>
      <c r="H17" s="49"/>
      <c r="I17" s="27"/>
    </row>
    <row r="18" spans="2:9" x14ac:dyDescent="0.25">
      <c r="B18" s="374" t="s">
        <v>135</v>
      </c>
      <c r="C18" s="135">
        <v>0</v>
      </c>
      <c r="D18" s="242"/>
      <c r="E18" s="384">
        <v>0</v>
      </c>
      <c r="F18"/>
      <c r="G18"/>
      <c r="H18" s="50"/>
      <c r="I18" s="27"/>
    </row>
    <row r="19" spans="2:9" x14ac:dyDescent="0.25">
      <c r="B19" s="374" t="s">
        <v>135</v>
      </c>
      <c r="C19" s="135">
        <v>0</v>
      </c>
      <c r="D19" s="242"/>
      <c r="E19" s="384">
        <v>0</v>
      </c>
      <c r="F19"/>
      <c r="G19"/>
      <c r="H19" s="49"/>
      <c r="I19" s="27"/>
    </row>
    <row r="20" spans="2:9" x14ac:dyDescent="0.25">
      <c r="B20" s="374" t="s">
        <v>135</v>
      </c>
      <c r="C20" s="135">
        <v>0</v>
      </c>
      <c r="D20" s="242"/>
      <c r="E20" s="384">
        <v>0</v>
      </c>
      <c r="F20"/>
      <c r="G20"/>
      <c r="H20" s="49"/>
      <c r="I20" s="27"/>
    </row>
    <row r="21" spans="2:9" x14ac:dyDescent="0.25">
      <c r="B21" s="374" t="s">
        <v>135</v>
      </c>
      <c r="C21" s="136">
        <v>0</v>
      </c>
      <c r="D21" s="242"/>
      <c r="E21" s="384">
        <v>0</v>
      </c>
      <c r="F21"/>
      <c r="G21"/>
      <c r="H21" s="49"/>
      <c r="I21" s="27"/>
    </row>
    <row r="22" spans="2:9" x14ac:dyDescent="0.25">
      <c r="B22" s="374" t="s">
        <v>135</v>
      </c>
      <c r="C22" s="136">
        <v>0</v>
      </c>
      <c r="D22" s="242"/>
      <c r="E22" s="384">
        <v>0</v>
      </c>
      <c r="F22"/>
      <c r="G22"/>
      <c r="H22" s="49"/>
      <c r="I22" s="27"/>
    </row>
    <row r="23" spans="2:9" x14ac:dyDescent="0.25">
      <c r="B23" s="374" t="s">
        <v>135</v>
      </c>
      <c r="C23" s="136">
        <v>0</v>
      </c>
      <c r="D23" s="242"/>
      <c r="E23" s="384">
        <v>0</v>
      </c>
      <c r="F23"/>
      <c r="G23"/>
      <c r="H23" s="49"/>
      <c r="I23" s="27"/>
    </row>
    <row r="24" spans="2:9" x14ac:dyDescent="0.25">
      <c r="B24" s="374" t="s">
        <v>135</v>
      </c>
      <c r="C24" s="136">
        <v>0</v>
      </c>
      <c r="D24" s="242"/>
      <c r="E24" s="384">
        <v>0</v>
      </c>
      <c r="F24"/>
      <c r="G24"/>
      <c r="H24" s="49"/>
      <c r="I24" s="27"/>
    </row>
    <row r="25" spans="2:9" x14ac:dyDescent="0.25">
      <c r="B25" s="374" t="s">
        <v>135</v>
      </c>
      <c r="C25" s="136">
        <v>0</v>
      </c>
      <c r="D25" s="242"/>
      <c r="E25" s="384">
        <v>0</v>
      </c>
      <c r="F25"/>
      <c r="G25"/>
      <c r="H25" s="49"/>
      <c r="I25" s="27"/>
    </row>
    <row r="26" spans="2:9" x14ac:dyDescent="0.25">
      <c r="B26" s="374" t="s">
        <v>135</v>
      </c>
      <c r="C26" s="136">
        <v>0</v>
      </c>
      <c r="D26" s="242"/>
      <c r="E26" s="384">
        <v>0</v>
      </c>
      <c r="F26"/>
      <c r="G26"/>
      <c r="H26" s="49"/>
      <c r="I26" s="27"/>
    </row>
    <row r="27" spans="2:9" x14ac:dyDescent="0.25">
      <c r="B27" s="374" t="s">
        <v>135</v>
      </c>
      <c r="C27" s="136">
        <v>0</v>
      </c>
      <c r="D27" s="242"/>
      <c r="E27" s="384">
        <v>0</v>
      </c>
      <c r="F27"/>
      <c r="G27"/>
      <c r="H27" s="49"/>
      <c r="I27" s="27"/>
    </row>
    <row r="28" spans="2:9" x14ac:dyDescent="0.25">
      <c r="B28" s="374" t="s">
        <v>135</v>
      </c>
      <c r="C28" s="136">
        <v>0</v>
      </c>
      <c r="D28" s="242"/>
      <c r="E28" s="384">
        <v>0</v>
      </c>
      <c r="F28"/>
      <c r="G28"/>
      <c r="H28" s="49"/>
      <c r="I28" s="27"/>
    </row>
    <row r="29" spans="2:9" x14ac:dyDescent="0.25">
      <c r="B29" s="374" t="s">
        <v>135</v>
      </c>
      <c r="C29" s="136">
        <v>0</v>
      </c>
      <c r="D29" s="242"/>
      <c r="E29" s="384">
        <v>0</v>
      </c>
      <c r="F29"/>
      <c r="G29"/>
      <c r="H29" s="49"/>
      <c r="I29" s="27"/>
    </row>
    <row r="30" spans="2:9" x14ac:dyDescent="0.25">
      <c r="B30" s="374" t="s">
        <v>135</v>
      </c>
      <c r="C30" s="136">
        <v>0</v>
      </c>
      <c r="D30" s="242"/>
      <c r="E30" s="384">
        <v>0</v>
      </c>
      <c r="F30"/>
      <c r="G30"/>
      <c r="H30" s="49"/>
      <c r="I30" s="27"/>
    </row>
    <row r="31" spans="2:9" x14ac:dyDescent="0.25">
      <c r="B31" s="374" t="s">
        <v>135</v>
      </c>
      <c r="C31" s="136">
        <v>0</v>
      </c>
      <c r="D31" s="242"/>
      <c r="E31" s="384">
        <v>0</v>
      </c>
      <c r="F31"/>
      <c r="G31"/>
      <c r="H31" s="49"/>
      <c r="I31" s="27"/>
    </row>
    <row r="32" spans="2:9" x14ac:dyDescent="0.25">
      <c r="B32" s="374" t="s">
        <v>135</v>
      </c>
      <c r="C32" s="136">
        <v>0</v>
      </c>
      <c r="D32" s="242"/>
      <c r="E32" s="384">
        <v>0</v>
      </c>
      <c r="F32"/>
      <c r="G32"/>
      <c r="H32" s="49"/>
      <c r="I32" s="27"/>
    </row>
    <row r="33" spans="2:10" x14ac:dyDescent="0.25">
      <c r="B33" s="374" t="s">
        <v>135</v>
      </c>
      <c r="C33" s="136">
        <v>0</v>
      </c>
      <c r="D33" s="242"/>
      <c r="E33" s="384">
        <v>0</v>
      </c>
      <c r="F33"/>
      <c r="G33"/>
      <c r="H33" s="49"/>
      <c r="I33" s="27"/>
    </row>
    <row r="34" spans="2:10" x14ac:dyDescent="0.25">
      <c r="B34" s="374" t="s">
        <v>135</v>
      </c>
      <c r="C34" s="136">
        <v>0</v>
      </c>
      <c r="D34" s="242"/>
      <c r="E34" s="384">
        <v>0</v>
      </c>
      <c r="F34"/>
      <c r="G34"/>
      <c r="H34" s="49"/>
      <c r="I34" s="27"/>
    </row>
    <row r="35" spans="2:10" x14ac:dyDescent="0.25">
      <c r="B35" s="374" t="s">
        <v>135</v>
      </c>
      <c r="C35" s="136">
        <v>0</v>
      </c>
      <c r="D35" s="242"/>
      <c r="E35" s="384">
        <v>0</v>
      </c>
      <c r="F35"/>
      <c r="G35"/>
      <c r="H35" s="49"/>
      <c r="I35" s="27"/>
    </row>
    <row r="36" spans="2:10" x14ac:dyDescent="0.25">
      <c r="B36" s="374" t="s">
        <v>135</v>
      </c>
      <c r="C36" s="136">
        <v>0</v>
      </c>
      <c r="D36" s="242"/>
      <c r="E36" s="384">
        <v>0</v>
      </c>
      <c r="F36"/>
      <c r="G36"/>
      <c r="H36" s="49"/>
      <c r="I36" s="27"/>
    </row>
    <row r="37" spans="2:10" ht="13" thickBot="1" x14ac:dyDescent="0.3">
      <c r="B37" s="374" t="s">
        <v>135</v>
      </c>
      <c r="C37" s="137">
        <v>0</v>
      </c>
      <c r="D37" s="242"/>
      <c r="E37" s="385">
        <v>0</v>
      </c>
      <c r="F37"/>
      <c r="G37"/>
      <c r="H37" s="49"/>
      <c r="I37" s="27"/>
    </row>
    <row r="38" spans="2:10" ht="13.5" thickBot="1" x14ac:dyDescent="0.35">
      <c r="B38" s="386"/>
      <c r="C38" s="48">
        <f>SUM(C14:C37)</f>
        <v>0</v>
      </c>
      <c r="D38" s="251"/>
      <c r="E38" s="76">
        <f>SUM(E14:E37)</f>
        <v>0</v>
      </c>
      <c r="F38"/>
      <c r="G38"/>
      <c r="H38" s="51"/>
      <c r="I38" s="27"/>
    </row>
    <row r="39" spans="2:10" ht="13" x14ac:dyDescent="0.25">
      <c r="B39" s="72"/>
      <c r="C39" s="54"/>
      <c r="D39"/>
      <c r="E39" s="75"/>
      <c r="F39"/>
      <c r="G39"/>
      <c r="H39" s="47"/>
      <c r="I39" s="47"/>
      <c r="J39" s="47"/>
    </row>
    <row r="40" spans="2:10" ht="13" thickBot="1" x14ac:dyDescent="0.3">
      <c r="B40" s="73"/>
      <c r="C40" s="27"/>
      <c r="D40"/>
      <c r="E40" s="75"/>
      <c r="F40"/>
      <c r="G40"/>
    </row>
    <row r="41" spans="2:10" ht="13" x14ac:dyDescent="0.25">
      <c r="B41" s="138" t="s">
        <v>55</v>
      </c>
      <c r="C41" s="367" t="s">
        <v>18</v>
      </c>
      <c r="D41" s="368"/>
      <c r="E41" s="369" t="s">
        <v>195</v>
      </c>
      <c r="F41"/>
      <c r="G41"/>
    </row>
    <row r="42" spans="2:10" x14ac:dyDescent="0.25">
      <c r="B42" s="387" t="s">
        <v>57</v>
      </c>
      <c r="C42" s="217">
        <v>0</v>
      </c>
      <c r="D42" s="242"/>
      <c r="E42" s="383">
        <v>0</v>
      </c>
      <c r="F42"/>
      <c r="G42"/>
      <c r="I42" s="27"/>
    </row>
    <row r="43" spans="2:10" x14ac:dyDescent="0.25">
      <c r="B43" s="388" t="s">
        <v>58</v>
      </c>
      <c r="C43" s="218">
        <v>0</v>
      </c>
      <c r="D43" s="242"/>
      <c r="E43" s="384">
        <v>0</v>
      </c>
      <c r="F43"/>
      <c r="G43"/>
      <c r="I43" s="27"/>
    </row>
    <row r="44" spans="2:10" ht="13" thickBot="1" x14ac:dyDescent="0.3">
      <c r="B44" s="389"/>
      <c r="C44" s="219">
        <v>0</v>
      </c>
      <c r="D44" s="242"/>
      <c r="E44" s="385">
        <v>0</v>
      </c>
      <c r="F44"/>
      <c r="G44"/>
      <c r="I44" s="27"/>
    </row>
    <row r="45" spans="2:10" ht="13.5" thickBot="1" x14ac:dyDescent="0.35">
      <c r="B45" s="55" t="s">
        <v>103</v>
      </c>
      <c r="C45" s="48">
        <f>SUM(C42:C44)</f>
        <v>0</v>
      </c>
      <c r="D45" s="251"/>
      <c r="E45" s="76">
        <f>SUM(E42:E44)</f>
        <v>0</v>
      </c>
      <c r="F45"/>
      <c r="G45"/>
      <c r="H45" s="56"/>
      <c r="I45" s="47"/>
      <c r="J45" s="47"/>
    </row>
    <row r="46" spans="2:10" ht="13" thickBot="1" x14ac:dyDescent="0.3">
      <c r="C46" s="27"/>
      <c r="D46"/>
      <c r="E46" s="75"/>
      <c r="F46"/>
      <c r="G46"/>
    </row>
    <row r="47" spans="2:10" ht="13.5" thickBot="1" x14ac:dyDescent="0.35">
      <c r="B47" s="390" t="s">
        <v>56</v>
      </c>
      <c r="C47" s="391">
        <v>0</v>
      </c>
      <c r="D47" s="392"/>
      <c r="E47" s="393">
        <v>0</v>
      </c>
      <c r="F47"/>
      <c r="G47"/>
      <c r="H47" s="56"/>
      <c r="I47" s="56"/>
      <c r="J47" s="47"/>
    </row>
    <row r="48" spans="2:10" ht="13" x14ac:dyDescent="0.25">
      <c r="B48" s="47"/>
      <c r="C48" s="56"/>
      <c r="D48"/>
      <c r="E48" s="75"/>
      <c r="F48"/>
      <c r="G48"/>
    </row>
    <row r="49" spans="2:11" ht="13" x14ac:dyDescent="0.25">
      <c r="B49" s="47"/>
      <c r="C49" s="56"/>
      <c r="D49"/>
      <c r="E49" s="75"/>
      <c r="F49"/>
      <c r="G49"/>
    </row>
    <row r="50" spans="2:11" ht="13.5" thickBot="1" x14ac:dyDescent="0.3">
      <c r="B50" s="47"/>
      <c r="C50" s="56"/>
      <c r="D50"/>
      <c r="E50" s="75"/>
      <c r="F50"/>
      <c r="G50"/>
    </row>
    <row r="51" spans="2:11" ht="13" x14ac:dyDescent="0.25">
      <c r="B51" s="138" t="s">
        <v>137</v>
      </c>
      <c r="C51" s="367" t="s">
        <v>18</v>
      </c>
      <c r="D51" s="368"/>
      <c r="E51" s="369" t="s">
        <v>195</v>
      </c>
      <c r="F51"/>
      <c r="G51"/>
    </row>
    <row r="52" spans="2:11" x14ac:dyDescent="0.25">
      <c r="B52" s="317" t="s">
        <v>149</v>
      </c>
      <c r="C52" s="217">
        <v>0</v>
      </c>
      <c r="D52" s="242"/>
      <c r="E52" s="383">
        <v>0</v>
      </c>
      <c r="F52"/>
      <c r="G52"/>
      <c r="H52" s="46"/>
      <c r="J52"/>
      <c r="K52"/>
    </row>
    <row r="53" spans="2:11" ht="13" thickBot="1" x14ac:dyDescent="0.3">
      <c r="B53" s="317" t="s">
        <v>136</v>
      </c>
      <c r="C53" s="219">
        <v>0</v>
      </c>
      <c r="D53" s="242"/>
      <c r="E53" s="385">
        <v>0</v>
      </c>
      <c r="F53"/>
      <c r="G53"/>
      <c r="H53" s="46"/>
    </row>
    <row r="54" spans="2:11" ht="13.5" thickBot="1" x14ac:dyDescent="0.35">
      <c r="B54" s="394"/>
      <c r="C54" s="48">
        <f>SUM(C52:C53)</f>
        <v>0</v>
      </c>
      <c r="D54" s="251"/>
      <c r="E54" s="76">
        <f>SUM(E52:E53)</f>
        <v>0</v>
      </c>
      <c r="F54"/>
      <c r="G54"/>
      <c r="H54" s="46"/>
    </row>
    <row r="55" spans="2:11" ht="13.5" thickBot="1" x14ac:dyDescent="0.3">
      <c r="B55" s="53"/>
      <c r="C55"/>
      <c r="D55"/>
      <c r="E55"/>
      <c r="F55"/>
      <c r="G55"/>
      <c r="H55" s="46"/>
    </row>
    <row r="56" spans="2:11" ht="13" x14ac:dyDescent="0.25">
      <c r="B56" s="138" t="s">
        <v>151</v>
      </c>
      <c r="C56" s="367" t="s">
        <v>18</v>
      </c>
      <c r="D56" s="368"/>
      <c r="E56" s="369" t="s">
        <v>195</v>
      </c>
      <c r="F56"/>
      <c r="G56"/>
      <c r="H56" s="46"/>
    </row>
    <row r="57" spans="2:11" x14ac:dyDescent="0.25">
      <c r="B57" s="388" t="s">
        <v>155</v>
      </c>
      <c r="C57" s="217">
        <v>0</v>
      </c>
      <c r="D57" s="242"/>
      <c r="E57" s="383">
        <v>0</v>
      </c>
      <c r="F57"/>
      <c r="G57"/>
      <c r="H57" s="46"/>
    </row>
    <row r="58" spans="2:11" x14ac:dyDescent="0.25">
      <c r="B58" s="388" t="s">
        <v>156</v>
      </c>
      <c r="C58" s="218">
        <v>0</v>
      </c>
      <c r="D58" s="242"/>
      <c r="E58" s="384">
        <v>0</v>
      </c>
      <c r="F58"/>
      <c r="G58"/>
      <c r="H58" s="46"/>
    </row>
    <row r="59" spans="2:11" x14ac:dyDescent="0.25">
      <c r="B59" s="388" t="s">
        <v>157</v>
      </c>
      <c r="C59" s="218">
        <v>0</v>
      </c>
      <c r="D59" s="242"/>
      <c r="E59" s="384">
        <v>0</v>
      </c>
      <c r="F59"/>
      <c r="G59"/>
      <c r="H59" s="46"/>
    </row>
    <row r="60" spans="2:11" x14ac:dyDescent="0.25">
      <c r="B60" s="388"/>
      <c r="C60" s="218">
        <v>0</v>
      </c>
      <c r="D60" s="242"/>
      <c r="E60" s="384">
        <v>0</v>
      </c>
      <c r="F60"/>
      <c r="G60"/>
      <c r="H60" s="46"/>
    </row>
    <row r="61" spans="2:11" x14ac:dyDescent="0.25">
      <c r="B61" s="388"/>
      <c r="C61" s="218">
        <v>0</v>
      </c>
      <c r="D61" s="242"/>
      <c r="E61" s="384">
        <v>0</v>
      </c>
      <c r="F61"/>
      <c r="G61"/>
      <c r="H61" s="46"/>
    </row>
    <row r="62" spans="2:11" x14ac:dyDescent="0.25">
      <c r="B62" s="388"/>
      <c r="C62" s="218">
        <v>0</v>
      </c>
      <c r="D62" s="242"/>
      <c r="E62" s="384">
        <v>0</v>
      </c>
      <c r="F62"/>
      <c r="G62"/>
      <c r="H62" s="46"/>
    </row>
    <row r="63" spans="2:11" ht="13" thickBot="1" x14ac:dyDescent="0.3">
      <c r="B63" s="388"/>
      <c r="C63" s="219">
        <v>0</v>
      </c>
      <c r="D63" s="242"/>
      <c r="E63" s="385">
        <v>0</v>
      </c>
      <c r="F63"/>
      <c r="G63"/>
      <c r="H63" s="46"/>
    </row>
    <row r="64" spans="2:11" ht="13.5" thickBot="1" x14ac:dyDescent="0.35">
      <c r="B64" s="55" t="s">
        <v>158</v>
      </c>
      <c r="C64" s="48">
        <f>SUM(C57:C63)</f>
        <v>0</v>
      </c>
      <c r="D64" s="251"/>
      <c r="E64" s="76">
        <f>SUM(E57:E63)</f>
        <v>0</v>
      </c>
      <c r="F64" s="50"/>
      <c r="G64" s="50"/>
      <c r="H64" s="46"/>
    </row>
    <row r="65" spans="2:10" ht="13.5" thickBot="1" x14ac:dyDescent="0.3">
      <c r="B65" s="53"/>
      <c r="C65" s="50"/>
      <c r="D65"/>
      <c r="E65" s="50"/>
      <c r="F65" s="50"/>
      <c r="G65" s="50"/>
      <c r="H65" s="46"/>
    </row>
    <row r="66" spans="2:10" ht="22.5" customHeight="1" thickBot="1" x14ac:dyDescent="0.3">
      <c r="B66" s="142" t="s">
        <v>152</v>
      </c>
      <c r="C66" s="139">
        <f>C7+C11+C38+C45+C47+C54+C64</f>
        <v>0</v>
      </c>
      <c r="D66" s="54"/>
      <c r="E66" s="139">
        <f>E7+E11+E38+E45+E47+E54+E64</f>
        <v>0</v>
      </c>
      <c r="F66" s="362"/>
      <c r="G66" s="54"/>
      <c r="H66" s="47"/>
      <c r="I66" s="56"/>
      <c r="J66" s="47"/>
    </row>
    <row r="67" spans="2:10" ht="13" thickBot="1" x14ac:dyDescent="0.3">
      <c r="C67" s="27"/>
      <c r="D67" s="27"/>
      <c r="F67" s="27"/>
      <c r="G67" s="27"/>
    </row>
    <row r="68" spans="2:10" ht="13.5" thickBot="1" x14ac:dyDescent="0.3">
      <c r="B68" s="138" t="s">
        <v>186</v>
      </c>
      <c r="C68" s="367" t="s">
        <v>18</v>
      </c>
      <c r="D68" s="368"/>
      <c r="E68" s="369" t="s">
        <v>195</v>
      </c>
      <c r="F68" s="27"/>
      <c r="G68" s="27"/>
    </row>
    <row r="69" spans="2:10" ht="13" thickBot="1" x14ac:dyDescent="0.3">
      <c r="B69" s="395" t="s">
        <v>159</v>
      </c>
      <c r="C69" s="214">
        <v>0</v>
      </c>
      <c r="D69" s="148"/>
      <c r="E69" s="216">
        <v>0</v>
      </c>
      <c r="F69" s="27"/>
      <c r="G69" s="27"/>
    </row>
    <row r="70" spans="2:10" ht="13" thickBot="1" x14ac:dyDescent="0.3">
      <c r="B70" s="395" t="s">
        <v>160</v>
      </c>
      <c r="C70" s="214">
        <v>0</v>
      </c>
      <c r="D70" s="148"/>
      <c r="E70" s="216">
        <v>0</v>
      </c>
      <c r="F70" s="27"/>
      <c r="G70" s="27"/>
    </row>
    <row r="71" spans="2:10" ht="13" thickBot="1" x14ac:dyDescent="0.3">
      <c r="B71" s="395" t="s">
        <v>184</v>
      </c>
      <c r="C71" s="214">
        <v>0</v>
      </c>
      <c r="D71" s="148"/>
      <c r="E71" s="216">
        <v>0</v>
      </c>
      <c r="F71" s="27"/>
      <c r="G71" s="27"/>
    </row>
    <row r="72" spans="2:10" ht="13" thickBot="1" x14ac:dyDescent="0.3">
      <c r="B72" s="395" t="s">
        <v>185</v>
      </c>
      <c r="C72" s="214">
        <v>0</v>
      </c>
      <c r="D72" s="148"/>
      <c r="E72" s="216">
        <v>0</v>
      </c>
      <c r="F72" s="27"/>
      <c r="G72" s="27"/>
    </row>
    <row r="73" spans="2:10" ht="13" thickBot="1" x14ac:dyDescent="0.3">
      <c r="B73" s="396" t="s">
        <v>3</v>
      </c>
      <c r="C73" s="216">
        <v>0</v>
      </c>
      <c r="D73" s="225"/>
      <c r="E73" s="216">
        <v>0</v>
      </c>
    </row>
    <row r="74" spans="2:10" ht="13" thickBot="1" x14ac:dyDescent="0.3">
      <c r="B74" s="396" t="s">
        <v>93</v>
      </c>
      <c r="C74" s="216">
        <v>0</v>
      </c>
      <c r="D74" s="225"/>
      <c r="E74" s="216">
        <v>0</v>
      </c>
    </row>
    <row r="75" spans="2:10" ht="13" thickBot="1" x14ac:dyDescent="0.3">
      <c r="B75" s="395" t="s">
        <v>154</v>
      </c>
      <c r="C75" s="216">
        <v>0</v>
      </c>
      <c r="D75" s="225"/>
      <c r="E75" s="216">
        <v>0</v>
      </c>
    </row>
    <row r="76" spans="2:10" ht="13" thickBot="1" x14ac:dyDescent="0.3">
      <c r="B76" s="397" t="s">
        <v>162</v>
      </c>
      <c r="C76" s="216">
        <v>0</v>
      </c>
      <c r="D76" s="398"/>
      <c r="E76" s="216">
        <v>0</v>
      </c>
    </row>
  </sheetData>
  <sheetProtection selectLockedCells="1"/>
  <phoneticPr fontId="2" type="noConversion"/>
  <pageMargins left="0.74803149606299213" right="0.59055118110236227" top="0.59055118110236227" bottom="0.59055118110236227" header="0.39370078740157483" footer="0.39370078740157483"/>
  <pageSetup paperSize="9" scale="87" fitToHeight="0" orientation="portrait" horizontalDpi="300" verticalDpi="300" r:id="rId1"/>
  <headerFooter alignWithMargins="0">
    <oddHeader>&amp;CAnlage 1 Personalkosten</oddHeader>
    <oddFooter>&amp;L&amp;9Anlage 1 Personal&amp;C&amp;9Seite &amp;P von &amp;N&amp;R&amp;9&amp;D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tint="0.79998168889431442"/>
    <pageSetUpPr fitToPage="1"/>
  </sheetPr>
  <dimension ref="A1:F193"/>
  <sheetViews>
    <sheetView topLeftCell="A17" zoomScaleNormal="100" workbookViewId="0">
      <selection activeCell="E63" sqref="E63"/>
    </sheetView>
  </sheetViews>
  <sheetFormatPr baseColWidth="10" defaultColWidth="10.81640625" defaultRowHeight="11.5" x14ac:dyDescent="0.25"/>
  <cols>
    <col min="1" max="1" width="3.453125" style="57" bestFit="1" customWidth="1"/>
    <col min="2" max="2" width="56.7265625" style="57" customWidth="1"/>
    <col min="3" max="3" width="12.453125" style="58" customWidth="1"/>
    <col min="4" max="4" width="3.453125" style="57" customWidth="1"/>
    <col min="5" max="5" width="14.1796875" style="57" customWidth="1"/>
    <col min="6" max="16384" width="10.81640625" style="57"/>
  </cols>
  <sheetData>
    <row r="1" spans="1:6" ht="23.25" customHeight="1" x14ac:dyDescent="0.25">
      <c r="A1" s="131" t="s">
        <v>139</v>
      </c>
      <c r="B1" s="130"/>
      <c r="C1" s="140"/>
      <c r="D1" s="141"/>
      <c r="E1" s="141"/>
    </row>
    <row r="2" spans="1:6" ht="17.149999999999999" customHeight="1" thickBot="1" x14ac:dyDescent="0.3">
      <c r="C2" s="57"/>
    </row>
    <row r="3" spans="1:6" ht="12" customHeight="1" x14ac:dyDescent="0.25">
      <c r="B3" s="138" t="s">
        <v>17</v>
      </c>
      <c r="C3" s="367" t="s">
        <v>18</v>
      </c>
      <c r="D3" s="368"/>
      <c r="E3" s="369" t="s">
        <v>195</v>
      </c>
    </row>
    <row r="4" spans="1:6" ht="12" customHeight="1" x14ac:dyDescent="0.25">
      <c r="B4" s="406" t="s">
        <v>219</v>
      </c>
      <c r="C4" s="166">
        <v>0</v>
      </c>
      <c r="D4" s="52"/>
      <c r="E4" s="407">
        <v>0</v>
      </c>
      <c r="F4" s="59"/>
    </row>
    <row r="5" spans="1:6" ht="12" customHeight="1" x14ac:dyDescent="0.25">
      <c r="B5" s="406" t="s">
        <v>220</v>
      </c>
      <c r="C5" s="166">
        <v>0</v>
      </c>
      <c r="D5" s="52"/>
      <c r="E5" s="408">
        <v>0</v>
      </c>
      <c r="F5" s="59"/>
    </row>
    <row r="6" spans="1:6" ht="12" customHeight="1" thickBot="1" x14ac:dyDescent="0.3">
      <c r="B6" s="406" t="s">
        <v>221</v>
      </c>
      <c r="C6" s="166">
        <v>0</v>
      </c>
      <c r="D6" s="52"/>
      <c r="E6" s="409">
        <v>0</v>
      </c>
      <c r="F6" s="59"/>
    </row>
    <row r="7" spans="1:6" ht="12" customHeight="1" thickBot="1" x14ac:dyDescent="0.3">
      <c r="B7" s="410"/>
      <c r="C7" s="48">
        <f>SUM(C4:C6)</f>
        <v>0</v>
      </c>
      <c r="D7" s="221"/>
      <c r="E7" s="222">
        <f>SUM(E4:E6)</f>
        <v>0</v>
      </c>
      <c r="F7" s="59"/>
    </row>
    <row r="8" spans="1:6" ht="12" customHeight="1" thickBot="1" x14ac:dyDescent="0.3">
      <c r="B8" s="208"/>
      <c r="C8" s="215"/>
      <c r="D8" s="208"/>
      <c r="E8" s="223"/>
    </row>
    <row r="9" spans="1:6" ht="12" customHeight="1" x14ac:dyDescent="0.25">
      <c r="B9" s="138" t="s">
        <v>28</v>
      </c>
      <c r="C9" s="367" t="s">
        <v>18</v>
      </c>
      <c r="D9" s="368"/>
      <c r="E9" s="369" t="s">
        <v>195</v>
      </c>
      <c r="F9" s="59"/>
    </row>
    <row r="10" spans="1:6" ht="12" customHeight="1" x14ac:dyDescent="0.25">
      <c r="B10" s="411" t="s">
        <v>141</v>
      </c>
      <c r="C10" s="166">
        <v>0</v>
      </c>
      <c r="D10" s="226"/>
      <c r="E10" s="407">
        <v>0</v>
      </c>
    </row>
    <row r="11" spans="1:6" ht="12" customHeight="1" x14ac:dyDescent="0.25">
      <c r="B11" s="411" t="s">
        <v>28</v>
      </c>
      <c r="C11" s="166">
        <v>0</v>
      </c>
      <c r="D11" s="226"/>
      <c r="E11" s="408">
        <v>0</v>
      </c>
    </row>
    <row r="12" spans="1:6" ht="12" customHeight="1" x14ac:dyDescent="0.25">
      <c r="B12" s="411" t="s">
        <v>140</v>
      </c>
      <c r="C12" s="166">
        <v>0</v>
      </c>
      <c r="D12" s="226"/>
      <c r="E12" s="408">
        <v>0</v>
      </c>
    </row>
    <row r="13" spans="1:6" ht="12" customHeight="1" x14ac:dyDescent="0.25">
      <c r="B13" s="412" t="s">
        <v>28</v>
      </c>
      <c r="C13" s="166">
        <v>0</v>
      </c>
      <c r="D13" s="226"/>
      <c r="E13" s="408">
        <v>0</v>
      </c>
    </row>
    <row r="14" spans="1:6" ht="12" customHeight="1" x14ac:dyDescent="0.25">
      <c r="B14" s="411" t="s">
        <v>67</v>
      </c>
      <c r="C14" s="166">
        <v>0</v>
      </c>
      <c r="D14" s="226"/>
      <c r="E14" s="408">
        <v>0</v>
      </c>
    </row>
    <row r="15" spans="1:6" ht="12" customHeight="1" x14ac:dyDescent="0.25">
      <c r="B15" s="412" t="s">
        <v>65</v>
      </c>
      <c r="C15" s="166">
        <v>0</v>
      </c>
      <c r="D15" s="226"/>
      <c r="E15" s="408">
        <v>0</v>
      </c>
    </row>
    <row r="16" spans="1:6" ht="12" customHeight="1" x14ac:dyDescent="0.25">
      <c r="B16" s="412"/>
      <c r="C16" s="167">
        <v>0</v>
      </c>
      <c r="D16" s="226"/>
      <c r="E16" s="408">
        <v>0</v>
      </c>
    </row>
    <row r="17" spans="2:6" ht="12" customHeight="1" thickBot="1" x14ac:dyDescent="0.3">
      <c r="B17" s="412"/>
      <c r="C17" s="220">
        <v>0</v>
      </c>
      <c r="D17" s="226"/>
      <c r="E17" s="409">
        <v>0</v>
      </c>
    </row>
    <row r="18" spans="2:6" ht="12" customHeight="1" thickBot="1" x14ac:dyDescent="0.3">
      <c r="B18" s="413"/>
      <c r="C18" s="48">
        <f>SUM(C10:C17)</f>
        <v>0</v>
      </c>
      <c r="D18" s="224"/>
      <c r="E18" s="222">
        <f>SUM(E10:E17)</f>
        <v>0</v>
      </c>
    </row>
    <row r="19" spans="2:6" ht="12" customHeight="1" thickBot="1" x14ac:dyDescent="0.3">
      <c r="B19" s="225"/>
      <c r="C19" s="148"/>
      <c r="D19" s="225"/>
      <c r="E19" s="152"/>
    </row>
    <row r="20" spans="2:6" ht="12" customHeight="1" x14ac:dyDescent="0.25">
      <c r="B20" s="229" t="s">
        <v>157</v>
      </c>
      <c r="C20" s="367" t="s">
        <v>18</v>
      </c>
      <c r="D20" s="368"/>
      <c r="E20" s="369" t="s">
        <v>195</v>
      </c>
    </row>
    <row r="21" spans="2:6" ht="12" customHeight="1" x14ac:dyDescent="0.25">
      <c r="B21" s="411"/>
      <c r="C21" s="166">
        <v>0</v>
      </c>
      <c r="D21" s="180"/>
      <c r="E21" s="407">
        <v>0</v>
      </c>
      <c r="F21" s="59"/>
    </row>
    <row r="22" spans="2:6" ht="12" customHeight="1" x14ac:dyDescent="0.25">
      <c r="B22" s="412"/>
      <c r="C22" s="167">
        <v>0</v>
      </c>
      <c r="D22" s="227"/>
      <c r="E22" s="408">
        <v>0</v>
      </c>
      <c r="F22" s="59"/>
    </row>
    <row r="23" spans="2:6" ht="12" customHeight="1" thickBot="1" x14ac:dyDescent="0.3">
      <c r="B23" s="412"/>
      <c r="C23" s="220">
        <v>0</v>
      </c>
      <c r="D23" s="226"/>
      <c r="E23" s="409">
        <v>0</v>
      </c>
      <c r="F23" s="59"/>
    </row>
    <row r="24" spans="2:6" ht="12" customHeight="1" thickBot="1" x14ac:dyDescent="0.3">
      <c r="B24" s="410"/>
      <c r="C24" s="48">
        <f>SUM(C21:C23)</f>
        <v>0</v>
      </c>
      <c r="D24" s="224"/>
      <c r="E24" s="222">
        <f>SUM(E21:E23)</f>
        <v>0</v>
      </c>
      <c r="F24" s="59"/>
    </row>
    <row r="25" spans="2:6" ht="12" customHeight="1" thickBot="1" x14ac:dyDescent="0.3">
      <c r="B25" s="225"/>
      <c r="C25" s="148"/>
      <c r="D25" s="225"/>
      <c r="E25" s="152"/>
    </row>
    <row r="26" spans="2:6" ht="12" customHeight="1" x14ac:dyDescent="0.25">
      <c r="B26" s="138" t="s">
        <v>143</v>
      </c>
      <c r="C26" s="367" t="s">
        <v>18</v>
      </c>
      <c r="D26" s="368"/>
      <c r="E26" s="369" t="s">
        <v>195</v>
      </c>
      <c r="F26" s="59"/>
    </row>
    <row r="27" spans="2:6" ht="12" customHeight="1" x14ac:dyDescent="0.25">
      <c r="B27" s="412" t="s">
        <v>66</v>
      </c>
      <c r="C27" s="166">
        <v>0</v>
      </c>
      <c r="D27" s="226"/>
      <c r="E27" s="407">
        <v>0</v>
      </c>
    </row>
    <row r="28" spans="2:6" ht="12" customHeight="1" x14ac:dyDescent="0.25">
      <c r="B28" s="412" t="s">
        <v>105</v>
      </c>
      <c r="C28" s="166">
        <v>0</v>
      </c>
      <c r="D28" s="226"/>
      <c r="E28" s="408">
        <v>0</v>
      </c>
    </row>
    <row r="29" spans="2:6" ht="12" customHeight="1" x14ac:dyDescent="0.25">
      <c r="B29" s="412" t="s">
        <v>106</v>
      </c>
      <c r="C29" s="167">
        <v>0</v>
      </c>
      <c r="D29" s="180"/>
      <c r="E29" s="408">
        <v>0</v>
      </c>
    </row>
    <row r="30" spans="2:6" ht="12" customHeight="1" x14ac:dyDescent="0.25">
      <c r="B30" s="411" t="s">
        <v>8</v>
      </c>
      <c r="C30" s="167">
        <v>0</v>
      </c>
      <c r="D30" s="226"/>
      <c r="E30" s="408">
        <v>0</v>
      </c>
    </row>
    <row r="31" spans="2:6" ht="12" customHeight="1" x14ac:dyDescent="0.25">
      <c r="B31" s="411"/>
      <c r="C31" s="167">
        <v>0</v>
      </c>
      <c r="D31" s="180"/>
      <c r="E31" s="408">
        <v>0</v>
      </c>
    </row>
    <row r="32" spans="2:6" ht="12" customHeight="1" thickBot="1" x14ac:dyDescent="0.3">
      <c r="B32" s="411"/>
      <c r="C32" s="220">
        <v>0</v>
      </c>
      <c r="D32" s="180"/>
      <c r="E32" s="409">
        <v>0</v>
      </c>
    </row>
    <row r="33" spans="2:6" ht="12" customHeight="1" thickBot="1" x14ac:dyDescent="0.3">
      <c r="B33" s="414"/>
      <c r="C33" s="48">
        <f>SUM(C27:C32)</f>
        <v>0</v>
      </c>
      <c r="D33" s="224"/>
      <c r="E33" s="222">
        <f>SUM(E27:E32)</f>
        <v>0</v>
      </c>
    </row>
    <row r="34" spans="2:6" ht="12" customHeight="1" thickBot="1" x14ac:dyDescent="0.3">
      <c r="B34" s="181"/>
      <c r="C34" s="148"/>
      <c r="D34" s="181"/>
      <c r="E34" s="152"/>
    </row>
    <row r="35" spans="2:6" ht="12" customHeight="1" x14ac:dyDescent="0.25">
      <c r="B35" s="138" t="s">
        <v>108</v>
      </c>
      <c r="C35" s="367" t="s">
        <v>18</v>
      </c>
      <c r="D35" s="368"/>
      <c r="E35" s="369" t="s">
        <v>195</v>
      </c>
      <c r="F35" s="59"/>
    </row>
    <row r="36" spans="2:6" ht="12" customHeight="1" x14ac:dyDescent="0.25">
      <c r="B36" s="412" t="s">
        <v>40</v>
      </c>
      <c r="C36" s="166">
        <v>0</v>
      </c>
      <c r="D36" s="226"/>
      <c r="E36" s="407">
        <v>0</v>
      </c>
    </row>
    <row r="37" spans="2:6" ht="12" customHeight="1" x14ac:dyDescent="0.25">
      <c r="B37" s="412" t="s">
        <v>41</v>
      </c>
      <c r="C37" s="166">
        <v>0</v>
      </c>
      <c r="D37" s="226"/>
      <c r="E37" s="408">
        <v>0</v>
      </c>
    </row>
    <row r="38" spans="2:6" ht="12" customHeight="1" x14ac:dyDescent="0.25">
      <c r="B38" s="412" t="s">
        <v>42</v>
      </c>
      <c r="C38" s="166">
        <v>0</v>
      </c>
      <c r="D38" s="226"/>
      <c r="E38" s="408">
        <v>0</v>
      </c>
    </row>
    <row r="39" spans="2:6" ht="12" customHeight="1" x14ac:dyDescent="0.25">
      <c r="B39" s="412" t="s">
        <v>43</v>
      </c>
      <c r="C39" s="166">
        <v>0</v>
      </c>
      <c r="D39" s="226"/>
      <c r="E39" s="408">
        <v>0</v>
      </c>
    </row>
    <row r="40" spans="2:6" ht="12" customHeight="1" x14ac:dyDescent="0.25">
      <c r="B40" s="412" t="s">
        <v>40</v>
      </c>
      <c r="C40" s="166">
        <v>0</v>
      </c>
      <c r="D40" s="226"/>
      <c r="E40" s="408">
        <v>0</v>
      </c>
    </row>
    <row r="41" spans="2:6" ht="12" customHeight="1" x14ac:dyDescent="0.25">
      <c r="B41" s="412" t="s">
        <v>40</v>
      </c>
      <c r="C41" s="166">
        <v>0</v>
      </c>
      <c r="D41" s="226"/>
      <c r="E41" s="408">
        <v>0</v>
      </c>
    </row>
    <row r="42" spans="2:6" ht="12" customHeight="1" x14ac:dyDescent="0.25">
      <c r="B42" s="412" t="s">
        <v>112</v>
      </c>
      <c r="C42" s="166">
        <v>0</v>
      </c>
      <c r="D42" s="226"/>
      <c r="E42" s="408">
        <v>0</v>
      </c>
    </row>
    <row r="43" spans="2:6" ht="12" customHeight="1" x14ac:dyDescent="0.25">
      <c r="B43" s="412" t="s">
        <v>12</v>
      </c>
      <c r="C43" s="166">
        <v>0</v>
      </c>
      <c r="D43" s="226"/>
      <c r="E43" s="408">
        <v>0</v>
      </c>
    </row>
    <row r="44" spans="2:6" ht="12" customHeight="1" x14ac:dyDescent="0.25">
      <c r="B44" s="412" t="s">
        <v>13</v>
      </c>
      <c r="C44" s="166">
        <v>0</v>
      </c>
      <c r="D44" s="226"/>
      <c r="E44" s="408">
        <v>0</v>
      </c>
    </row>
    <row r="45" spans="2:6" ht="12" customHeight="1" x14ac:dyDescent="0.25">
      <c r="B45" s="412" t="s">
        <v>9</v>
      </c>
      <c r="C45" s="166">
        <v>0</v>
      </c>
      <c r="D45" s="226"/>
      <c r="E45" s="408">
        <v>0</v>
      </c>
    </row>
    <row r="46" spans="2:6" ht="12" customHeight="1" x14ac:dyDescent="0.25">
      <c r="B46" s="412" t="s">
        <v>71</v>
      </c>
      <c r="C46" s="166">
        <v>0</v>
      </c>
      <c r="D46" s="180"/>
      <c r="E46" s="408">
        <v>0</v>
      </c>
    </row>
    <row r="47" spans="2:6" ht="12" customHeight="1" x14ac:dyDescent="0.25">
      <c r="B47" s="412" t="s">
        <v>142</v>
      </c>
      <c r="C47" s="166">
        <v>0</v>
      </c>
      <c r="D47" s="180"/>
      <c r="E47" s="408">
        <v>0</v>
      </c>
    </row>
    <row r="48" spans="2:6" ht="12" customHeight="1" x14ac:dyDescent="0.25">
      <c r="B48" s="412" t="s">
        <v>142</v>
      </c>
      <c r="C48" s="166">
        <v>0</v>
      </c>
      <c r="D48" s="180"/>
      <c r="E48" s="408">
        <v>0</v>
      </c>
    </row>
    <row r="49" spans="2:5" ht="12" customHeight="1" x14ac:dyDescent="0.25">
      <c r="B49" s="412" t="s">
        <v>142</v>
      </c>
      <c r="C49" s="166">
        <v>0</v>
      </c>
      <c r="D49" s="180"/>
      <c r="E49" s="408">
        <v>0</v>
      </c>
    </row>
    <row r="50" spans="2:5" ht="12" customHeight="1" x14ac:dyDescent="0.25">
      <c r="B50" s="411" t="s">
        <v>10</v>
      </c>
      <c r="C50" s="166">
        <v>0</v>
      </c>
      <c r="D50" s="180"/>
      <c r="E50" s="408">
        <v>0</v>
      </c>
    </row>
    <row r="51" spans="2:5" ht="12" customHeight="1" x14ac:dyDescent="0.25">
      <c r="B51" s="412" t="s">
        <v>107</v>
      </c>
      <c r="C51" s="167">
        <v>0</v>
      </c>
      <c r="D51" s="180"/>
      <c r="E51" s="408">
        <v>0</v>
      </c>
    </row>
    <row r="52" spans="2:5" ht="12" customHeight="1" x14ac:dyDescent="0.25">
      <c r="B52" s="412"/>
      <c r="C52" s="167">
        <v>0</v>
      </c>
      <c r="D52" s="180"/>
      <c r="E52" s="408">
        <v>0</v>
      </c>
    </row>
    <row r="53" spans="2:5" ht="12" customHeight="1" x14ac:dyDescent="0.25">
      <c r="B53" s="412"/>
      <c r="C53" s="167">
        <v>0</v>
      </c>
      <c r="D53" s="180"/>
      <c r="E53" s="408">
        <v>0</v>
      </c>
    </row>
    <row r="54" spans="2:5" ht="12" customHeight="1" x14ac:dyDescent="0.25">
      <c r="B54" s="412"/>
      <c r="C54" s="167">
        <v>0</v>
      </c>
      <c r="D54" s="180"/>
      <c r="E54" s="408">
        <v>0</v>
      </c>
    </row>
    <row r="55" spans="2:5" ht="12" customHeight="1" x14ac:dyDescent="0.25">
      <c r="B55" s="412"/>
      <c r="C55" s="167">
        <v>0</v>
      </c>
      <c r="D55" s="226"/>
      <c r="E55" s="408">
        <v>0</v>
      </c>
    </row>
    <row r="56" spans="2:5" ht="12" customHeight="1" x14ac:dyDescent="0.25">
      <c r="B56" s="412"/>
      <c r="C56" s="167">
        <v>0</v>
      </c>
      <c r="D56" s="180"/>
      <c r="E56" s="408">
        <v>0</v>
      </c>
    </row>
    <row r="57" spans="2:5" ht="12" customHeight="1" x14ac:dyDescent="0.25">
      <c r="B57" s="411"/>
      <c r="C57" s="167">
        <v>0</v>
      </c>
      <c r="D57" s="180"/>
      <c r="E57" s="408">
        <v>0</v>
      </c>
    </row>
    <row r="58" spans="2:5" ht="12" customHeight="1" x14ac:dyDescent="0.25">
      <c r="B58" s="412"/>
      <c r="C58" s="167">
        <v>0</v>
      </c>
      <c r="D58" s="226"/>
      <c r="E58" s="408">
        <v>0</v>
      </c>
    </row>
    <row r="59" spans="2:5" ht="12" customHeight="1" x14ac:dyDescent="0.25">
      <c r="B59" s="412"/>
      <c r="C59" s="167">
        <v>0</v>
      </c>
      <c r="D59" s="226"/>
      <c r="E59" s="408">
        <v>0</v>
      </c>
    </row>
    <row r="60" spans="2:5" ht="12" customHeight="1" thickBot="1" x14ac:dyDescent="0.3">
      <c r="B60" s="412"/>
      <c r="C60" s="220">
        <v>0</v>
      </c>
      <c r="D60" s="180"/>
      <c r="E60" s="409">
        <v>0</v>
      </c>
    </row>
    <row r="61" spans="2:5" ht="12" customHeight="1" thickBot="1" x14ac:dyDescent="0.3">
      <c r="B61" s="413"/>
      <c r="C61" s="48">
        <f>SUM(C36:C60)</f>
        <v>0</v>
      </c>
      <c r="D61" s="224"/>
      <c r="E61" s="222">
        <f>SUM(E36:E60)</f>
        <v>0</v>
      </c>
    </row>
    <row r="62" spans="2:5" ht="12" customHeight="1" thickBot="1" x14ac:dyDescent="0.3">
      <c r="C62" s="57"/>
    </row>
    <row r="63" spans="2:5" ht="21" customHeight="1" thickBot="1" x14ac:dyDescent="0.3">
      <c r="B63" s="228" t="s">
        <v>11</v>
      </c>
      <c r="C63" s="139">
        <f>C7+C18+C24+C33+C61</f>
        <v>0</v>
      </c>
      <c r="D63" s="415"/>
      <c r="E63" s="416">
        <f>E7+E18+E24+E33+E61</f>
        <v>0</v>
      </c>
    </row>
    <row r="64" spans="2:5" ht="12.5" x14ac:dyDescent="0.25">
      <c r="B64" s="225"/>
      <c r="C64" s="148"/>
      <c r="D64" s="225"/>
      <c r="E64" s="152"/>
    </row>
    <row r="65" spans="2:5" ht="12.5" x14ac:dyDescent="0.25">
      <c r="B65" s="225"/>
      <c r="C65" s="148"/>
      <c r="D65" s="225"/>
      <c r="E65" s="152"/>
    </row>
    <row r="66" spans="2:5" ht="12.5" x14ac:dyDescent="0.25">
      <c r="B66" s="225"/>
      <c r="C66" s="148"/>
      <c r="D66" s="225"/>
      <c r="E66" s="152"/>
    </row>
    <row r="67" spans="2:5" ht="12.5" x14ac:dyDescent="0.25">
      <c r="B67" s="225"/>
      <c r="C67" s="148"/>
      <c r="D67" s="225"/>
      <c r="E67" s="152"/>
    </row>
    <row r="68" spans="2:5" ht="12.5" x14ac:dyDescent="0.25">
      <c r="B68" s="225"/>
      <c r="C68" s="148"/>
      <c r="D68" s="225"/>
      <c r="E68" s="148"/>
    </row>
    <row r="69" spans="2:5" ht="12.5" x14ac:dyDescent="0.25">
      <c r="B69" s="225"/>
      <c r="C69" s="148"/>
      <c r="D69" s="225"/>
      <c r="E69" s="148"/>
    </row>
    <row r="70" spans="2:5" ht="12.5" x14ac:dyDescent="0.25">
      <c r="B70" s="225"/>
      <c r="C70" s="148"/>
      <c r="D70" s="225"/>
      <c r="E70" s="148"/>
    </row>
    <row r="71" spans="2:5" ht="12.5" x14ac:dyDescent="0.25">
      <c r="B71" s="225"/>
      <c r="C71" s="148"/>
      <c r="D71" s="225"/>
      <c r="E71" s="148"/>
    </row>
    <row r="72" spans="2:5" ht="12.5" x14ac:dyDescent="0.25">
      <c r="B72" s="225"/>
      <c r="C72" s="148"/>
      <c r="D72" s="225"/>
      <c r="E72" s="148"/>
    </row>
    <row r="73" spans="2:5" ht="12.5" x14ac:dyDescent="0.25">
      <c r="B73" s="225"/>
      <c r="C73" s="148"/>
      <c r="D73" s="225"/>
      <c r="E73" s="148"/>
    </row>
    <row r="74" spans="2:5" ht="12.5" x14ac:dyDescent="0.25">
      <c r="B74" s="225"/>
      <c r="C74" s="148"/>
      <c r="D74" s="225"/>
      <c r="E74" s="148"/>
    </row>
    <row r="75" spans="2:5" ht="12.5" x14ac:dyDescent="0.25">
      <c r="B75" s="225"/>
      <c r="C75" s="148"/>
      <c r="D75" s="225"/>
      <c r="E75" s="148"/>
    </row>
    <row r="76" spans="2:5" ht="12.5" x14ac:dyDescent="0.25">
      <c r="B76" s="225"/>
      <c r="C76" s="148"/>
      <c r="D76" s="225"/>
      <c r="E76" s="148"/>
    </row>
    <row r="77" spans="2:5" ht="12.5" x14ac:dyDescent="0.25">
      <c r="B77" s="225"/>
      <c r="C77" s="148"/>
      <c r="D77" s="225"/>
      <c r="E77" s="148"/>
    </row>
    <row r="78" spans="2:5" ht="12.5" x14ac:dyDescent="0.25">
      <c r="B78" s="225"/>
      <c r="C78" s="148"/>
      <c r="D78" s="225"/>
      <c r="E78" s="148"/>
    </row>
    <row r="79" spans="2:5" ht="12.5" x14ac:dyDescent="0.25">
      <c r="B79" s="225"/>
      <c r="C79" s="148"/>
      <c r="D79" s="225"/>
      <c r="E79" s="148"/>
    </row>
    <row r="80" spans="2:5" ht="12.5" x14ac:dyDescent="0.25">
      <c r="B80" s="225"/>
      <c r="C80" s="148"/>
      <c r="D80" s="225"/>
      <c r="E80" s="148"/>
    </row>
    <row r="81" spans="2:5" ht="12.5" x14ac:dyDescent="0.25">
      <c r="B81" s="225"/>
      <c r="C81" s="148"/>
      <c r="D81" s="225"/>
      <c r="E81" s="148"/>
    </row>
    <row r="82" spans="2:5" ht="12.5" x14ac:dyDescent="0.25">
      <c r="B82" s="225"/>
      <c r="C82" s="148"/>
      <c r="D82" s="225"/>
      <c r="E82" s="148"/>
    </row>
    <row r="83" spans="2:5" ht="12.5" x14ac:dyDescent="0.25">
      <c r="B83" s="225"/>
      <c r="C83" s="148"/>
      <c r="D83" s="225"/>
      <c r="E83" s="148"/>
    </row>
    <row r="84" spans="2:5" ht="12.5" x14ac:dyDescent="0.25">
      <c r="B84" s="225"/>
      <c r="C84" s="148"/>
      <c r="D84" s="225"/>
      <c r="E84" s="148"/>
    </row>
    <row r="85" spans="2:5" ht="12.5" x14ac:dyDescent="0.25">
      <c r="B85" s="225"/>
      <c r="C85" s="148"/>
      <c r="D85" s="225"/>
      <c r="E85" s="148"/>
    </row>
    <row r="86" spans="2:5" ht="12.5" x14ac:dyDescent="0.25">
      <c r="B86" s="225"/>
      <c r="C86" s="148"/>
      <c r="D86" s="225"/>
      <c r="E86" s="148"/>
    </row>
    <row r="87" spans="2:5" ht="12.5" x14ac:dyDescent="0.25">
      <c r="B87" s="225"/>
      <c r="C87" s="148"/>
      <c r="D87" s="225"/>
      <c r="E87" s="148"/>
    </row>
    <row r="88" spans="2:5" ht="12.5" x14ac:dyDescent="0.25">
      <c r="B88" s="225"/>
      <c r="C88" s="148"/>
      <c r="D88" s="225"/>
      <c r="E88" s="148"/>
    </row>
    <row r="89" spans="2:5" ht="12.5" x14ac:dyDescent="0.25">
      <c r="B89" s="225"/>
      <c r="C89" s="148"/>
      <c r="D89" s="225"/>
      <c r="E89" s="148"/>
    </row>
    <row r="90" spans="2:5" ht="12.5" x14ac:dyDescent="0.25">
      <c r="B90" s="225"/>
      <c r="C90" s="148"/>
      <c r="D90" s="225"/>
      <c r="E90" s="148"/>
    </row>
    <row r="91" spans="2:5" ht="12.5" x14ac:dyDescent="0.25">
      <c r="B91" s="225"/>
      <c r="C91" s="148"/>
      <c r="D91" s="225"/>
      <c r="E91" s="148"/>
    </row>
    <row r="92" spans="2:5" ht="12.5" x14ac:dyDescent="0.25">
      <c r="B92" s="225"/>
      <c r="C92" s="148"/>
      <c r="D92" s="225"/>
      <c r="E92" s="148"/>
    </row>
    <row r="93" spans="2:5" ht="12.5" x14ac:dyDescent="0.25">
      <c r="B93" s="225"/>
      <c r="C93" s="148"/>
      <c r="D93" s="225"/>
      <c r="E93" s="148"/>
    </row>
    <row r="94" spans="2:5" ht="12.5" x14ac:dyDescent="0.25">
      <c r="B94" s="225"/>
      <c r="C94" s="148"/>
      <c r="D94" s="225"/>
      <c r="E94" s="148"/>
    </row>
    <row r="95" spans="2:5" ht="12.5" x14ac:dyDescent="0.25">
      <c r="B95" s="225"/>
      <c r="C95" s="148"/>
      <c r="D95" s="225"/>
      <c r="E95" s="148"/>
    </row>
    <row r="96" spans="2:5" ht="12.5" x14ac:dyDescent="0.25">
      <c r="B96" s="225"/>
      <c r="C96" s="148"/>
      <c r="D96" s="225"/>
      <c r="E96" s="148"/>
    </row>
    <row r="97" spans="2:5" ht="12.5" x14ac:dyDescent="0.25">
      <c r="B97" s="225"/>
      <c r="C97" s="148"/>
      <c r="D97" s="225"/>
      <c r="E97" s="148"/>
    </row>
    <row r="98" spans="2:5" ht="12.5" x14ac:dyDescent="0.25">
      <c r="B98" s="225"/>
      <c r="C98" s="148"/>
      <c r="D98" s="225"/>
      <c r="E98" s="148"/>
    </row>
    <row r="99" spans="2:5" ht="12.5" x14ac:dyDescent="0.25">
      <c r="B99" s="225"/>
      <c r="C99" s="148"/>
      <c r="D99" s="225"/>
      <c r="E99" s="148"/>
    </row>
    <row r="100" spans="2:5" ht="12.5" x14ac:dyDescent="0.25">
      <c r="B100" s="225"/>
      <c r="C100" s="148"/>
      <c r="D100" s="225"/>
      <c r="E100" s="148"/>
    </row>
    <row r="101" spans="2:5" ht="12.5" x14ac:dyDescent="0.25">
      <c r="B101" s="225"/>
      <c r="C101" s="148"/>
      <c r="D101" s="225"/>
      <c r="E101" s="148"/>
    </row>
    <row r="102" spans="2:5" ht="12.5" x14ac:dyDescent="0.25">
      <c r="B102" s="225"/>
      <c r="C102" s="148"/>
      <c r="D102" s="225"/>
      <c r="E102" s="148"/>
    </row>
    <row r="103" spans="2:5" ht="12.5" x14ac:dyDescent="0.25">
      <c r="B103" s="225"/>
      <c r="C103" s="148"/>
      <c r="D103" s="225"/>
      <c r="E103" s="148"/>
    </row>
    <row r="104" spans="2:5" ht="12.5" x14ac:dyDescent="0.25">
      <c r="B104" s="225"/>
      <c r="C104" s="148"/>
      <c r="D104" s="225"/>
      <c r="E104" s="148"/>
    </row>
    <row r="105" spans="2:5" ht="12.5" x14ac:dyDescent="0.25">
      <c r="B105" s="225"/>
      <c r="C105" s="148"/>
      <c r="D105" s="225"/>
      <c r="E105" s="148"/>
    </row>
    <row r="106" spans="2:5" ht="12.5" x14ac:dyDescent="0.25">
      <c r="B106" s="225"/>
      <c r="C106" s="148"/>
      <c r="D106" s="225"/>
      <c r="E106" s="148"/>
    </row>
    <row r="107" spans="2:5" ht="12.5" x14ac:dyDescent="0.25">
      <c r="B107" s="225"/>
      <c r="C107" s="148"/>
      <c r="D107" s="225"/>
      <c r="E107" s="148"/>
    </row>
    <row r="108" spans="2:5" ht="12.5" x14ac:dyDescent="0.25">
      <c r="B108" s="225"/>
      <c r="C108" s="148"/>
      <c r="D108" s="225"/>
      <c r="E108" s="148"/>
    </row>
    <row r="109" spans="2:5" ht="12.5" x14ac:dyDescent="0.25">
      <c r="B109" s="225"/>
      <c r="C109" s="148"/>
      <c r="D109" s="225"/>
      <c r="E109" s="148"/>
    </row>
    <row r="110" spans="2:5" ht="12.5" x14ac:dyDescent="0.25">
      <c r="B110" s="225"/>
      <c r="C110" s="148"/>
      <c r="D110" s="225"/>
      <c r="E110" s="148"/>
    </row>
    <row r="111" spans="2:5" ht="12.5" x14ac:dyDescent="0.25">
      <c r="B111" s="225"/>
      <c r="C111" s="148"/>
      <c r="D111" s="225"/>
      <c r="E111" s="148"/>
    </row>
    <row r="112" spans="2:5" ht="12.5" x14ac:dyDescent="0.25">
      <c r="B112" s="225"/>
      <c r="C112" s="148"/>
      <c r="D112" s="225"/>
      <c r="E112" s="148"/>
    </row>
    <row r="113" spans="2:5" ht="12.5" x14ac:dyDescent="0.25">
      <c r="B113" s="225"/>
      <c r="C113" s="148"/>
      <c r="D113" s="225"/>
      <c r="E113" s="148"/>
    </row>
    <row r="114" spans="2:5" ht="12.5" x14ac:dyDescent="0.25">
      <c r="B114" s="225"/>
      <c r="C114" s="148"/>
      <c r="D114" s="225"/>
      <c r="E114" s="148"/>
    </row>
    <row r="115" spans="2:5" ht="12.5" x14ac:dyDescent="0.25">
      <c r="B115" s="225"/>
      <c r="C115" s="148"/>
      <c r="D115" s="225"/>
      <c r="E115" s="148"/>
    </row>
    <row r="116" spans="2:5" ht="12.5" x14ac:dyDescent="0.25">
      <c r="B116" s="225"/>
      <c r="C116" s="148"/>
      <c r="D116" s="225"/>
      <c r="E116" s="148"/>
    </row>
    <row r="117" spans="2:5" ht="12.5" x14ac:dyDescent="0.25">
      <c r="B117" s="225"/>
      <c r="C117" s="148"/>
      <c r="D117" s="225"/>
      <c r="E117" s="148"/>
    </row>
    <row r="118" spans="2:5" ht="12.5" x14ac:dyDescent="0.25">
      <c r="B118" s="225"/>
      <c r="C118" s="148"/>
      <c r="D118" s="225"/>
      <c r="E118" s="148"/>
    </row>
    <row r="119" spans="2:5" ht="12.5" x14ac:dyDescent="0.25">
      <c r="B119" s="225"/>
      <c r="C119" s="148"/>
      <c r="D119" s="225"/>
      <c r="E119" s="148"/>
    </row>
    <row r="120" spans="2:5" ht="12.5" x14ac:dyDescent="0.25">
      <c r="B120" s="225"/>
      <c r="C120" s="148"/>
      <c r="D120" s="225"/>
      <c r="E120" s="148"/>
    </row>
    <row r="121" spans="2:5" ht="12.5" x14ac:dyDescent="0.25">
      <c r="B121" s="225"/>
      <c r="C121" s="148"/>
      <c r="D121" s="225"/>
      <c r="E121" s="148"/>
    </row>
    <row r="122" spans="2:5" ht="12.5" x14ac:dyDescent="0.25">
      <c r="B122" s="225"/>
      <c r="C122" s="148"/>
      <c r="D122" s="225"/>
      <c r="E122" s="148"/>
    </row>
    <row r="123" spans="2:5" ht="12.5" x14ac:dyDescent="0.25">
      <c r="B123" s="225"/>
      <c r="C123" s="148"/>
      <c r="D123" s="225"/>
      <c r="E123" s="148"/>
    </row>
    <row r="124" spans="2:5" ht="12.5" x14ac:dyDescent="0.25">
      <c r="B124" s="225"/>
      <c r="C124" s="148"/>
      <c r="D124" s="225"/>
      <c r="E124" s="148"/>
    </row>
    <row r="125" spans="2:5" ht="12.5" x14ac:dyDescent="0.25">
      <c r="B125" s="225"/>
      <c r="C125" s="148"/>
      <c r="D125" s="225"/>
      <c r="E125" s="148"/>
    </row>
    <row r="126" spans="2:5" ht="12.5" x14ac:dyDescent="0.25">
      <c r="B126" s="225"/>
      <c r="C126" s="148"/>
      <c r="D126" s="225"/>
      <c r="E126" s="148"/>
    </row>
    <row r="127" spans="2:5" ht="12.5" x14ac:dyDescent="0.25">
      <c r="B127" s="225"/>
      <c r="C127" s="148"/>
      <c r="D127" s="225"/>
      <c r="E127" s="148"/>
    </row>
    <row r="128" spans="2:5" ht="12.5" x14ac:dyDescent="0.25">
      <c r="B128" s="225"/>
      <c r="C128" s="148"/>
      <c r="D128" s="225"/>
      <c r="E128" s="148"/>
    </row>
    <row r="129" spans="2:5" ht="12.5" x14ac:dyDescent="0.25">
      <c r="B129" s="225"/>
      <c r="C129" s="148"/>
      <c r="D129" s="225"/>
      <c r="E129" s="148"/>
    </row>
    <row r="130" spans="2:5" ht="12.5" x14ac:dyDescent="0.25">
      <c r="B130" s="225"/>
      <c r="C130" s="148"/>
      <c r="D130" s="225"/>
      <c r="E130" s="148"/>
    </row>
    <row r="131" spans="2:5" ht="12.5" x14ac:dyDescent="0.25">
      <c r="B131" s="225"/>
      <c r="C131" s="148"/>
      <c r="D131" s="225"/>
      <c r="E131" s="148"/>
    </row>
    <row r="132" spans="2:5" ht="12.5" x14ac:dyDescent="0.25">
      <c r="B132" s="225"/>
      <c r="C132" s="148"/>
      <c r="D132" s="225"/>
      <c r="E132" s="225"/>
    </row>
    <row r="133" spans="2:5" ht="12.5" x14ac:dyDescent="0.25">
      <c r="B133" s="225"/>
      <c r="C133" s="148"/>
      <c r="D133" s="225"/>
      <c r="E133" s="225"/>
    </row>
    <row r="134" spans="2:5" ht="12.5" x14ac:dyDescent="0.25">
      <c r="B134" s="225"/>
      <c r="C134" s="148"/>
      <c r="D134" s="225"/>
      <c r="E134" s="225"/>
    </row>
    <row r="135" spans="2:5" ht="12.5" x14ac:dyDescent="0.25">
      <c r="B135" s="225"/>
      <c r="C135" s="148"/>
      <c r="D135" s="225"/>
      <c r="E135" s="225"/>
    </row>
    <row r="136" spans="2:5" ht="12.5" x14ac:dyDescent="0.25">
      <c r="B136" s="225"/>
      <c r="C136" s="148"/>
      <c r="D136" s="225"/>
      <c r="E136" s="225"/>
    </row>
    <row r="137" spans="2:5" ht="14" x14ac:dyDescent="0.25">
      <c r="B137" s="60"/>
      <c r="C137" s="61"/>
      <c r="D137" s="62"/>
      <c r="E137" s="62"/>
    </row>
    <row r="138" spans="2:5" ht="14" x14ac:dyDescent="0.25">
      <c r="B138" s="60"/>
      <c r="C138" s="61"/>
      <c r="D138" s="62"/>
      <c r="E138" s="62"/>
    </row>
    <row r="139" spans="2:5" ht="14" x14ac:dyDescent="0.25">
      <c r="B139" s="60"/>
      <c r="C139" s="61"/>
      <c r="D139" s="62"/>
      <c r="E139" s="62"/>
    </row>
    <row r="140" spans="2:5" ht="14" x14ac:dyDescent="0.25">
      <c r="B140" s="60"/>
      <c r="C140" s="61"/>
      <c r="D140" s="62"/>
      <c r="E140" s="62"/>
    </row>
    <row r="141" spans="2:5" ht="14" x14ac:dyDescent="0.25">
      <c r="B141" s="60"/>
      <c r="C141" s="61"/>
      <c r="D141" s="62"/>
      <c r="E141" s="62"/>
    </row>
    <row r="142" spans="2:5" ht="14" x14ac:dyDescent="0.25">
      <c r="B142" s="60"/>
      <c r="C142" s="61"/>
      <c r="D142" s="62"/>
      <c r="E142" s="62"/>
    </row>
    <row r="143" spans="2:5" ht="14" x14ac:dyDescent="0.25">
      <c r="B143" s="60"/>
      <c r="C143" s="61"/>
      <c r="D143" s="62"/>
      <c r="E143" s="62"/>
    </row>
    <row r="144" spans="2:5" ht="14" x14ac:dyDescent="0.25">
      <c r="B144" s="60"/>
      <c r="C144" s="61"/>
      <c r="D144" s="62"/>
      <c r="E144" s="62"/>
    </row>
    <row r="145" spans="2:5" ht="14" x14ac:dyDescent="0.25">
      <c r="B145" s="60"/>
      <c r="C145" s="61"/>
      <c r="D145" s="62"/>
      <c r="E145" s="62"/>
    </row>
    <row r="146" spans="2:5" ht="14" x14ac:dyDescent="0.25">
      <c r="B146" s="60"/>
      <c r="C146" s="61"/>
      <c r="D146" s="62"/>
      <c r="E146" s="62"/>
    </row>
    <row r="147" spans="2:5" ht="14" x14ac:dyDescent="0.25">
      <c r="B147" s="60"/>
      <c r="C147" s="61"/>
      <c r="D147" s="62"/>
      <c r="E147" s="62"/>
    </row>
    <row r="148" spans="2:5" ht="14" x14ac:dyDescent="0.25">
      <c r="B148" s="60"/>
      <c r="C148" s="61"/>
      <c r="D148" s="62"/>
      <c r="E148" s="62"/>
    </row>
    <row r="149" spans="2:5" ht="14" x14ac:dyDescent="0.25">
      <c r="B149" s="60"/>
      <c r="C149" s="61"/>
      <c r="D149" s="62"/>
      <c r="E149" s="62"/>
    </row>
    <row r="150" spans="2:5" ht="14" x14ac:dyDescent="0.25">
      <c r="B150" s="60"/>
      <c r="C150" s="61"/>
      <c r="D150" s="62"/>
      <c r="E150" s="62"/>
    </row>
    <row r="151" spans="2:5" ht="14" x14ac:dyDescent="0.25">
      <c r="B151" s="60"/>
      <c r="C151" s="61"/>
      <c r="D151" s="62"/>
      <c r="E151" s="62"/>
    </row>
    <row r="152" spans="2:5" ht="14" x14ac:dyDescent="0.25">
      <c r="B152" s="60"/>
      <c r="C152" s="61"/>
      <c r="D152" s="62"/>
      <c r="E152" s="62"/>
    </row>
    <row r="153" spans="2:5" ht="14" x14ac:dyDescent="0.25">
      <c r="B153" s="60"/>
      <c r="C153" s="61"/>
      <c r="D153" s="62"/>
      <c r="E153" s="62"/>
    </row>
    <row r="154" spans="2:5" ht="14" x14ac:dyDescent="0.25">
      <c r="B154" s="60"/>
      <c r="C154" s="61"/>
      <c r="D154" s="62"/>
      <c r="E154" s="62"/>
    </row>
    <row r="155" spans="2:5" ht="14" x14ac:dyDescent="0.25">
      <c r="B155" s="60"/>
      <c r="C155" s="61"/>
      <c r="D155" s="62"/>
      <c r="E155" s="62"/>
    </row>
    <row r="156" spans="2:5" ht="14" x14ac:dyDescent="0.25">
      <c r="B156" s="60"/>
      <c r="C156" s="61"/>
      <c r="D156" s="62"/>
      <c r="E156" s="62"/>
    </row>
    <row r="157" spans="2:5" ht="14" x14ac:dyDescent="0.25">
      <c r="B157" s="60"/>
      <c r="C157" s="61"/>
      <c r="D157" s="62"/>
      <c r="E157" s="62"/>
    </row>
    <row r="158" spans="2:5" ht="14" x14ac:dyDescent="0.25">
      <c r="B158" s="60"/>
      <c r="C158" s="61"/>
      <c r="D158" s="62"/>
      <c r="E158" s="62"/>
    </row>
    <row r="159" spans="2:5" ht="14" x14ac:dyDescent="0.25">
      <c r="B159" s="60"/>
      <c r="C159" s="61"/>
      <c r="D159" s="62"/>
      <c r="E159" s="62"/>
    </row>
    <row r="160" spans="2:5" ht="14" x14ac:dyDescent="0.25">
      <c r="B160" s="60"/>
      <c r="C160" s="61"/>
      <c r="D160" s="62"/>
      <c r="E160" s="62"/>
    </row>
    <row r="161" spans="2:5" ht="14" x14ac:dyDescent="0.25">
      <c r="B161" s="60"/>
      <c r="C161" s="61"/>
      <c r="D161" s="62"/>
      <c r="E161" s="62"/>
    </row>
    <row r="162" spans="2:5" ht="14" x14ac:dyDescent="0.25">
      <c r="B162" s="60"/>
      <c r="C162" s="61"/>
      <c r="D162" s="62"/>
      <c r="E162" s="62"/>
    </row>
    <row r="163" spans="2:5" ht="14" x14ac:dyDescent="0.25">
      <c r="B163" s="60"/>
      <c r="C163" s="61"/>
      <c r="D163" s="62"/>
      <c r="E163" s="62"/>
    </row>
    <row r="164" spans="2:5" ht="14" x14ac:dyDescent="0.25">
      <c r="B164" s="60"/>
      <c r="C164" s="61"/>
      <c r="D164" s="62"/>
      <c r="E164" s="62"/>
    </row>
    <row r="165" spans="2:5" ht="14" x14ac:dyDescent="0.25">
      <c r="B165" s="60"/>
      <c r="C165" s="61"/>
      <c r="D165" s="62"/>
      <c r="E165" s="62"/>
    </row>
    <row r="166" spans="2:5" ht="14" x14ac:dyDescent="0.25">
      <c r="B166" s="60"/>
      <c r="C166" s="61"/>
      <c r="D166" s="62"/>
      <c r="E166" s="62"/>
    </row>
    <row r="167" spans="2:5" ht="14" x14ac:dyDescent="0.25">
      <c r="B167" s="60"/>
      <c r="C167" s="61"/>
      <c r="D167" s="62"/>
      <c r="E167" s="62"/>
    </row>
    <row r="168" spans="2:5" ht="14" x14ac:dyDescent="0.25">
      <c r="B168" s="60"/>
      <c r="C168" s="61"/>
      <c r="D168" s="62"/>
      <c r="E168" s="62"/>
    </row>
    <row r="169" spans="2:5" ht="14" x14ac:dyDescent="0.25">
      <c r="B169" s="60"/>
      <c r="C169" s="61"/>
      <c r="D169" s="62"/>
      <c r="E169" s="62"/>
    </row>
    <row r="170" spans="2:5" ht="14" x14ac:dyDescent="0.25">
      <c r="B170" s="60"/>
      <c r="C170" s="61"/>
      <c r="D170" s="62"/>
      <c r="E170" s="62"/>
    </row>
    <row r="171" spans="2:5" ht="14" x14ac:dyDescent="0.25">
      <c r="B171" s="60"/>
      <c r="C171" s="61"/>
      <c r="D171" s="62"/>
      <c r="E171" s="62"/>
    </row>
    <row r="172" spans="2:5" ht="14" x14ac:dyDescent="0.25">
      <c r="B172" s="60"/>
      <c r="C172" s="61"/>
      <c r="D172" s="62"/>
      <c r="E172" s="62"/>
    </row>
    <row r="173" spans="2:5" ht="14" x14ac:dyDescent="0.25">
      <c r="B173" s="60"/>
      <c r="C173" s="61"/>
      <c r="D173" s="62"/>
      <c r="E173" s="62"/>
    </row>
    <row r="174" spans="2:5" ht="14" x14ac:dyDescent="0.25">
      <c r="B174" s="60"/>
      <c r="C174" s="61"/>
      <c r="D174" s="62"/>
      <c r="E174" s="62"/>
    </row>
    <row r="175" spans="2:5" ht="14" x14ac:dyDescent="0.25">
      <c r="B175" s="60"/>
      <c r="C175" s="61"/>
      <c r="D175" s="62"/>
      <c r="E175" s="62"/>
    </row>
    <row r="176" spans="2:5" ht="14" x14ac:dyDescent="0.25">
      <c r="B176" s="60"/>
      <c r="C176" s="61"/>
      <c r="D176" s="62"/>
      <c r="E176" s="62"/>
    </row>
    <row r="177" spans="2:5" ht="14" x14ac:dyDescent="0.25">
      <c r="B177" s="60"/>
      <c r="C177" s="61"/>
      <c r="D177" s="62"/>
      <c r="E177" s="62"/>
    </row>
    <row r="178" spans="2:5" ht="14" x14ac:dyDescent="0.25">
      <c r="B178" s="60"/>
      <c r="C178" s="61"/>
      <c r="D178" s="62"/>
      <c r="E178" s="62"/>
    </row>
    <row r="179" spans="2:5" ht="14" x14ac:dyDescent="0.25">
      <c r="B179" s="60"/>
      <c r="C179" s="61"/>
      <c r="D179" s="62"/>
      <c r="E179" s="62"/>
    </row>
    <row r="180" spans="2:5" ht="14" x14ac:dyDescent="0.25">
      <c r="B180" s="60"/>
      <c r="C180" s="61"/>
      <c r="D180" s="62"/>
      <c r="E180" s="62"/>
    </row>
    <row r="181" spans="2:5" ht="14" x14ac:dyDescent="0.25">
      <c r="B181" s="60"/>
      <c r="C181" s="61"/>
      <c r="D181" s="62"/>
      <c r="E181" s="62"/>
    </row>
    <row r="182" spans="2:5" ht="14" x14ac:dyDescent="0.25">
      <c r="B182" s="60"/>
      <c r="C182" s="61"/>
      <c r="D182" s="62"/>
      <c r="E182" s="62"/>
    </row>
    <row r="183" spans="2:5" ht="14" x14ac:dyDescent="0.25">
      <c r="B183" s="60"/>
      <c r="C183" s="61"/>
      <c r="D183" s="62"/>
      <c r="E183" s="62"/>
    </row>
    <row r="184" spans="2:5" x14ac:dyDescent="0.25">
      <c r="B184" s="62"/>
      <c r="C184" s="61"/>
      <c r="D184" s="62"/>
      <c r="E184" s="62"/>
    </row>
    <row r="185" spans="2:5" x14ac:dyDescent="0.25">
      <c r="B185" s="62"/>
      <c r="C185" s="61"/>
      <c r="D185" s="62"/>
      <c r="E185" s="62"/>
    </row>
    <row r="186" spans="2:5" x14ac:dyDescent="0.25">
      <c r="B186" s="62"/>
      <c r="C186" s="61"/>
      <c r="D186" s="62"/>
      <c r="E186" s="62"/>
    </row>
    <row r="187" spans="2:5" x14ac:dyDescent="0.25">
      <c r="B187" s="62"/>
      <c r="C187" s="61"/>
      <c r="D187" s="62"/>
      <c r="E187" s="62"/>
    </row>
    <row r="188" spans="2:5" x14ac:dyDescent="0.25">
      <c r="B188" s="62"/>
      <c r="C188" s="61"/>
      <c r="D188" s="62"/>
      <c r="E188" s="62"/>
    </row>
    <row r="189" spans="2:5" x14ac:dyDescent="0.25">
      <c r="B189" s="62"/>
      <c r="C189" s="61"/>
      <c r="D189" s="62"/>
      <c r="E189" s="62"/>
    </row>
    <row r="190" spans="2:5" x14ac:dyDescent="0.25">
      <c r="B190" s="62"/>
      <c r="C190" s="61"/>
      <c r="D190" s="62"/>
      <c r="E190" s="62"/>
    </row>
    <row r="191" spans="2:5" x14ac:dyDescent="0.25">
      <c r="B191" s="62"/>
      <c r="C191" s="61"/>
      <c r="D191" s="62"/>
      <c r="E191" s="62"/>
    </row>
    <row r="192" spans="2:5" x14ac:dyDescent="0.25">
      <c r="B192" s="62"/>
      <c r="C192" s="61"/>
      <c r="D192" s="62"/>
      <c r="E192" s="62"/>
    </row>
    <row r="193" spans="2:5" x14ac:dyDescent="0.25">
      <c r="B193" s="62"/>
      <c r="C193" s="61"/>
      <c r="D193" s="62"/>
      <c r="E193" s="62"/>
    </row>
  </sheetData>
  <sheetProtection selectLockedCells="1"/>
  <phoneticPr fontId="2" type="noConversion"/>
  <pageMargins left="0.78740157480314965" right="0.47244094488188981" top="0.78740157480314965" bottom="0.59055118110236227" header="0.39370078740157483" footer="0.39370078740157483"/>
  <pageSetup paperSize="9" fitToHeight="0" orientation="portrait" horizontalDpi="300" verticalDpi="300" r:id="rId1"/>
  <headerFooter alignWithMargins="0">
    <oddHeader>&amp;CAnlage 3 Aufwand</oddHeader>
    <oddFooter>&amp;L&amp;9Anlage 2 Aufwand&amp;C&amp;9Seite &amp;P von &amp;N&amp;R&amp;9&amp;D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8"/>
  <sheetViews>
    <sheetView workbookViewId="0">
      <selection activeCell="D32" sqref="D32"/>
    </sheetView>
  </sheetViews>
  <sheetFormatPr baseColWidth="10" defaultRowHeight="12.5" x14ac:dyDescent="0.25"/>
  <cols>
    <col min="1" max="4" width="19.54296875" customWidth="1"/>
    <col min="5" max="5" width="25.81640625" customWidth="1"/>
    <col min="7" max="7" width="12.7265625" customWidth="1"/>
  </cols>
  <sheetData>
    <row r="1" spans="1:7" ht="16" thickBot="1" x14ac:dyDescent="0.4">
      <c r="A1" s="498" t="s">
        <v>188</v>
      </c>
      <c r="B1" s="499"/>
      <c r="C1" s="499"/>
      <c r="D1" s="499"/>
      <c r="E1" s="499"/>
      <c r="F1" s="499"/>
      <c r="G1" s="500"/>
    </row>
    <row r="2" spans="1:7" ht="13" thickBot="1" x14ac:dyDescent="0.3">
      <c r="B2" s="501" t="s">
        <v>165</v>
      </c>
      <c r="C2" s="502"/>
      <c r="D2" s="501" t="s">
        <v>31</v>
      </c>
      <c r="E2" s="502"/>
      <c r="F2" s="501" t="s">
        <v>166</v>
      </c>
      <c r="G2" s="502"/>
    </row>
    <row r="3" spans="1:7" x14ac:dyDescent="0.25">
      <c r="A3" s="237" t="s">
        <v>164</v>
      </c>
      <c r="B3" s="240" t="s">
        <v>165</v>
      </c>
      <c r="C3" s="231" t="s">
        <v>172</v>
      </c>
      <c r="D3" s="240" t="s">
        <v>31</v>
      </c>
      <c r="E3" s="231" t="s">
        <v>173</v>
      </c>
      <c r="F3" s="230" t="s">
        <v>166</v>
      </c>
      <c r="G3" s="231" t="s">
        <v>167</v>
      </c>
    </row>
    <row r="4" spans="1:7" x14ac:dyDescent="0.25">
      <c r="A4" s="238" t="s">
        <v>168</v>
      </c>
      <c r="B4" s="232">
        <v>0</v>
      </c>
      <c r="C4" s="233">
        <f>IFERROR(Tabelle1[[#This Row],[Filme]]/Tabelle1[[#Totals],[Filme]],0)</f>
        <v>0</v>
      </c>
      <c r="D4" s="232">
        <v>0</v>
      </c>
      <c r="E4" s="233">
        <f>IFERROR(Tabelle1[[#This Row],[Vorstellungen]]/Tabelle1[[#Totals],[Vorstellungen]],0)</f>
        <v>0</v>
      </c>
      <c r="F4" s="236">
        <v>0</v>
      </c>
      <c r="G4" s="233">
        <f>IFERROR(Tabelle1[[#This Row],[Besuche]]/Tabelle1[[#Totals],[Besuche]],0)</f>
        <v>0</v>
      </c>
    </row>
    <row r="5" spans="1:7" x14ac:dyDescent="0.25">
      <c r="A5" s="238" t="s">
        <v>169</v>
      </c>
      <c r="B5" s="232">
        <v>0</v>
      </c>
      <c r="C5" s="233">
        <f>IFERROR(Tabelle1[[#This Row],[Filme]]/Tabelle1[[#Totals],[Filme]],0)</f>
        <v>0</v>
      </c>
      <c r="D5" s="232">
        <v>0</v>
      </c>
      <c r="E5" s="233">
        <f>IFERROR(Tabelle1[[#This Row],[Vorstellungen]]/Tabelle1[[#Totals],[Vorstellungen]],0)</f>
        <v>0</v>
      </c>
      <c r="F5" s="236">
        <v>0</v>
      </c>
      <c r="G5" s="233">
        <f>IFERROR(Tabelle1[[#This Row],[Besuche]]/Tabelle1[[#Totals],[Besuche]],0)</f>
        <v>0</v>
      </c>
    </row>
    <row r="6" spans="1:7" x14ac:dyDescent="0.25">
      <c r="A6" s="238" t="s">
        <v>170</v>
      </c>
      <c r="B6" s="232">
        <v>0</v>
      </c>
      <c r="C6" s="233">
        <f>IFERROR(Tabelle1[[#This Row],[Filme]]/Tabelle1[[#Totals],[Filme]],0)</f>
        <v>0</v>
      </c>
      <c r="D6" s="232">
        <v>0</v>
      </c>
      <c r="E6" s="233">
        <f>IFERROR(Tabelle1[[#This Row],[Vorstellungen]]/Tabelle1[[#Totals],[Vorstellungen]],0)</f>
        <v>0</v>
      </c>
      <c r="F6" s="236">
        <v>0</v>
      </c>
      <c r="G6" s="233">
        <f>IFERROR(Tabelle1[[#This Row],[Besuche]]/Tabelle1[[#Totals],[Besuche]],0)</f>
        <v>0</v>
      </c>
    </row>
    <row r="7" spans="1:7" x14ac:dyDescent="0.25">
      <c r="A7" s="238" t="s">
        <v>171</v>
      </c>
      <c r="B7" s="232">
        <v>0</v>
      </c>
      <c r="C7" s="233">
        <f>IFERROR(Tabelle1[[#This Row],[Filme]]/Tabelle1[[#Totals],[Filme]],0)</f>
        <v>0</v>
      </c>
      <c r="D7" s="232">
        <v>0</v>
      </c>
      <c r="E7" s="233">
        <f>IFERROR(Tabelle1[[#This Row],[Vorstellungen]]/Tabelle1[[#Totals],[Vorstellungen]],0)</f>
        <v>0</v>
      </c>
      <c r="F7" s="236">
        <v>0</v>
      </c>
      <c r="G7" s="233">
        <f>IFERROR(Tabelle1[[#This Row],[Besuche]]/Tabelle1[[#Totals],[Besuche]],0)</f>
        <v>0</v>
      </c>
    </row>
    <row r="8" spans="1:7" ht="13" thickBot="1" x14ac:dyDescent="0.3">
      <c r="A8" s="239" t="s">
        <v>174</v>
      </c>
      <c r="B8" s="234">
        <f>SUBTOTAL(109,Tabelle1[Filme])</f>
        <v>0</v>
      </c>
      <c r="C8" s="446">
        <f>SUBTOTAL(109,Tabelle1[Anteil Filme in %])</f>
        <v>0</v>
      </c>
      <c r="D8" s="234">
        <f>SUBTOTAL(109,Tabelle1[Vorstellungen])</f>
        <v>0</v>
      </c>
      <c r="E8" s="446">
        <f>SUBTOTAL(109,Tabelle1[Anteil Vorstellungen in %])</f>
        <v>0</v>
      </c>
      <c r="F8" s="447">
        <f>SUBTOTAL(109,Tabelle1[Besuche])</f>
        <v>0</v>
      </c>
      <c r="G8" s="446">
        <f>SUBTOTAL(109,Tabelle1[Anteil in %])</f>
        <v>0</v>
      </c>
    </row>
    <row r="9" spans="1:7" ht="13" thickBot="1" x14ac:dyDescent="0.3">
      <c r="A9" s="249"/>
      <c r="B9" s="250"/>
      <c r="C9" s="251"/>
      <c r="D9" s="250"/>
      <c r="E9" s="251"/>
      <c r="F9" s="252"/>
      <c r="G9" s="235"/>
    </row>
    <row r="10" spans="1:7" ht="16" thickBot="1" x14ac:dyDescent="0.4">
      <c r="A10" s="498" t="s">
        <v>187</v>
      </c>
      <c r="B10" s="499"/>
      <c r="C10" s="499"/>
      <c r="D10" s="499"/>
      <c r="E10" s="499"/>
      <c r="F10" s="499"/>
      <c r="G10" s="500"/>
    </row>
    <row r="11" spans="1:7" ht="13" thickBot="1" x14ac:dyDescent="0.3">
      <c r="B11" s="501" t="s">
        <v>165</v>
      </c>
      <c r="C11" s="502"/>
      <c r="D11" s="501" t="s">
        <v>31</v>
      </c>
      <c r="E11" s="502"/>
      <c r="F11" s="501" t="s">
        <v>166</v>
      </c>
      <c r="G11" s="502"/>
    </row>
    <row r="12" spans="1:7" x14ac:dyDescent="0.25">
      <c r="A12" s="237" t="s">
        <v>164</v>
      </c>
      <c r="B12" s="240" t="s">
        <v>165</v>
      </c>
      <c r="C12" s="231" t="s">
        <v>172</v>
      </c>
      <c r="D12" s="240" t="s">
        <v>31</v>
      </c>
      <c r="E12" s="231" t="s">
        <v>173</v>
      </c>
      <c r="F12" s="230" t="s">
        <v>166</v>
      </c>
      <c r="G12" s="231" t="s">
        <v>167</v>
      </c>
    </row>
    <row r="13" spans="1:7" x14ac:dyDescent="0.25">
      <c r="A13" s="238" t="s">
        <v>168</v>
      </c>
      <c r="B13" s="232">
        <v>0</v>
      </c>
      <c r="C13" s="233">
        <f>IFERROR(Tabelle156[[#This Row],[Filme]]/Tabelle156[[#Totals],[Filme]],0)</f>
        <v>0</v>
      </c>
      <c r="D13" s="232">
        <v>0</v>
      </c>
      <c r="E13" s="233">
        <f>IFERROR(Tabelle156[[#This Row],[Vorstellungen]]/Tabelle156[[#Totals],[Vorstellungen]],0)</f>
        <v>0</v>
      </c>
      <c r="F13" s="236">
        <v>0</v>
      </c>
      <c r="G13" s="233">
        <f>IFERROR(Tabelle156[[#This Row],[Besuche]]/Tabelle156[[#Totals],[Besuche]],0)</f>
        <v>0</v>
      </c>
    </row>
    <row r="14" spans="1:7" x14ac:dyDescent="0.25">
      <c r="A14" s="238" t="s">
        <v>169</v>
      </c>
      <c r="B14" s="232">
        <v>0</v>
      </c>
      <c r="C14" s="233">
        <f>IFERROR(Tabelle156[[#This Row],[Filme]]/Tabelle156[[#Totals],[Filme]],0)</f>
        <v>0</v>
      </c>
      <c r="D14" s="232">
        <v>0</v>
      </c>
      <c r="E14" s="233">
        <f>IFERROR(Tabelle156[[#This Row],[Vorstellungen]]/Tabelle156[[#Totals],[Vorstellungen]],0)</f>
        <v>0</v>
      </c>
      <c r="F14" s="236">
        <v>0</v>
      </c>
      <c r="G14" s="233">
        <f>IFERROR(Tabelle156[[#This Row],[Besuche]]/Tabelle156[[#Totals],[Besuche]],0)</f>
        <v>0</v>
      </c>
    </row>
    <row r="15" spans="1:7" x14ac:dyDescent="0.25">
      <c r="A15" s="238" t="s">
        <v>170</v>
      </c>
      <c r="B15" s="232">
        <v>0</v>
      </c>
      <c r="C15" s="233">
        <f>IFERROR(Tabelle156[[#This Row],[Filme]]/Tabelle156[[#Totals],[Filme]],0)</f>
        <v>0</v>
      </c>
      <c r="D15" s="232">
        <v>0</v>
      </c>
      <c r="E15" s="233">
        <f>IFERROR(Tabelle156[[#This Row],[Vorstellungen]]/Tabelle156[[#Totals],[Vorstellungen]],0)</f>
        <v>0</v>
      </c>
      <c r="F15" s="236">
        <v>0</v>
      </c>
      <c r="G15" s="233">
        <f>IFERROR(Tabelle156[[#This Row],[Besuche]]/Tabelle156[[#Totals],[Besuche]],0)</f>
        <v>0</v>
      </c>
    </row>
    <row r="16" spans="1:7" x14ac:dyDescent="0.25">
      <c r="A16" s="238" t="s">
        <v>171</v>
      </c>
      <c r="B16" s="232">
        <v>0</v>
      </c>
      <c r="C16" s="233">
        <f>IFERROR(Tabelle156[[#This Row],[Filme]]/Tabelle156[[#Totals],[Filme]],0)</f>
        <v>0</v>
      </c>
      <c r="D16" s="232">
        <v>0</v>
      </c>
      <c r="E16" s="233">
        <f>IFERROR(Tabelle156[[#This Row],[Vorstellungen]]/Tabelle156[[#Totals],[Vorstellungen]],0)</f>
        <v>0</v>
      </c>
      <c r="F16" s="236">
        <v>0</v>
      </c>
      <c r="G16" s="233">
        <f>IFERROR(Tabelle156[[#This Row],[Besuche]]/Tabelle156[[#Totals],[Besuche]],0)</f>
        <v>0</v>
      </c>
    </row>
    <row r="17" spans="1:7" ht="13" thickBot="1" x14ac:dyDescent="0.3">
      <c r="A17" s="239" t="s">
        <v>174</v>
      </c>
      <c r="B17" s="234">
        <f>SUBTOTAL(109,Tabelle156[Filme])</f>
        <v>0</v>
      </c>
      <c r="C17" s="446">
        <f>SUBTOTAL(109,Tabelle156[Anteil Filme in %])</f>
        <v>0</v>
      </c>
      <c r="D17" s="234">
        <f>SUBTOTAL(109,Tabelle156[Vorstellungen])</f>
        <v>0</v>
      </c>
      <c r="E17" s="446">
        <f>SUBTOTAL(109,Tabelle156[Anteil Vorstellungen in %])</f>
        <v>0</v>
      </c>
      <c r="F17" s="447">
        <f>SUBTOTAL(109,Tabelle156[Besuche])</f>
        <v>0</v>
      </c>
      <c r="G17" s="446">
        <f>SUBTOTAL(109,Tabelle156[Anteil in %])</f>
        <v>0</v>
      </c>
    </row>
    <row r="18" spans="1:7" ht="13" thickBot="1" x14ac:dyDescent="0.3">
      <c r="A18" s="249"/>
      <c r="B18" s="250"/>
      <c r="C18" s="251"/>
      <c r="D18" s="250"/>
      <c r="E18" s="251"/>
      <c r="F18" s="252"/>
      <c r="G18" s="235"/>
    </row>
    <row r="19" spans="1:7" ht="16" thickBot="1" x14ac:dyDescent="0.4">
      <c r="A19" s="498" t="s">
        <v>235</v>
      </c>
      <c r="B19" s="499"/>
      <c r="C19" s="499"/>
      <c r="D19" s="499"/>
      <c r="E19" s="499"/>
      <c r="F19" s="499"/>
      <c r="G19" s="500"/>
    </row>
    <row r="20" spans="1:7" ht="13" thickBot="1" x14ac:dyDescent="0.3">
      <c r="B20" s="501" t="s">
        <v>165</v>
      </c>
      <c r="C20" s="502"/>
      <c r="D20" s="501" t="s">
        <v>31</v>
      </c>
      <c r="E20" s="502"/>
      <c r="F20" s="501" t="s">
        <v>166</v>
      </c>
      <c r="G20" s="502"/>
    </row>
    <row r="21" spans="1:7" x14ac:dyDescent="0.25">
      <c r="A21" s="237" t="s">
        <v>164</v>
      </c>
      <c r="B21" s="240" t="s">
        <v>165</v>
      </c>
      <c r="C21" s="231" t="s">
        <v>172</v>
      </c>
      <c r="D21" s="240" t="s">
        <v>31</v>
      </c>
      <c r="E21" s="231" t="s">
        <v>173</v>
      </c>
      <c r="F21" s="230" t="s">
        <v>166</v>
      </c>
      <c r="G21" s="231" t="s">
        <v>167</v>
      </c>
    </row>
    <row r="22" spans="1:7" x14ac:dyDescent="0.25">
      <c r="A22" s="238" t="s">
        <v>168</v>
      </c>
      <c r="B22" s="232">
        <v>0</v>
      </c>
      <c r="C22" s="233">
        <f>IFERROR(Tabelle15[[#This Row],[Filme]]/Tabelle15[[#Totals],[Filme]],0)</f>
        <v>0</v>
      </c>
      <c r="D22" s="232">
        <v>0</v>
      </c>
      <c r="E22" s="233">
        <f>IFERROR(Tabelle15[[#This Row],[Vorstellungen]]/Tabelle15[[#Totals],[Vorstellungen]],0)</f>
        <v>0</v>
      </c>
      <c r="F22" s="236">
        <v>0</v>
      </c>
      <c r="G22" s="233">
        <f>IFERROR(Tabelle15[[#This Row],[Besuche]]/Tabelle15[[#Totals],[Besuche]],0)</f>
        <v>0</v>
      </c>
    </row>
    <row r="23" spans="1:7" x14ac:dyDescent="0.25">
      <c r="A23" s="238" t="s">
        <v>169</v>
      </c>
      <c r="B23" s="232">
        <v>0</v>
      </c>
      <c r="C23" s="233">
        <f>IFERROR(Tabelle15[[#This Row],[Filme]]/Tabelle15[[#Totals],[Filme]],0)</f>
        <v>0</v>
      </c>
      <c r="D23" s="232">
        <v>0</v>
      </c>
      <c r="E23" s="233">
        <f>IFERROR(Tabelle15[[#This Row],[Vorstellungen]]/Tabelle15[[#Totals],[Vorstellungen]],0)</f>
        <v>0</v>
      </c>
      <c r="F23" s="236">
        <v>0</v>
      </c>
      <c r="G23" s="233">
        <f>IFERROR(Tabelle15[[#This Row],[Besuche]]/Tabelle15[[#Totals],[Besuche]],0)</f>
        <v>0</v>
      </c>
    </row>
    <row r="24" spans="1:7" x14ac:dyDescent="0.25">
      <c r="A24" s="238" t="s">
        <v>170</v>
      </c>
      <c r="B24" s="232">
        <v>0</v>
      </c>
      <c r="C24" s="233">
        <f>IFERROR(Tabelle15[[#This Row],[Filme]]/Tabelle15[[#Totals],[Filme]],0)</f>
        <v>0</v>
      </c>
      <c r="D24" s="232">
        <v>0</v>
      </c>
      <c r="E24" s="233">
        <f>IFERROR(Tabelle15[[#This Row],[Vorstellungen]]/Tabelle15[[#Totals],[Vorstellungen]],0)</f>
        <v>0</v>
      </c>
      <c r="F24" s="236">
        <v>0</v>
      </c>
      <c r="G24" s="233">
        <f>IFERROR(Tabelle15[[#This Row],[Besuche]]/Tabelle15[[#Totals],[Besuche]],0)</f>
        <v>0</v>
      </c>
    </row>
    <row r="25" spans="1:7" x14ac:dyDescent="0.25">
      <c r="A25" s="238" t="s">
        <v>171</v>
      </c>
      <c r="B25" s="232">
        <v>0</v>
      </c>
      <c r="C25" s="233">
        <f>IFERROR(Tabelle15[[#This Row],[Filme]]/Tabelle15[[#Totals],[Filme]],0)</f>
        <v>0</v>
      </c>
      <c r="D25" s="232">
        <v>0</v>
      </c>
      <c r="E25" s="233">
        <f>IFERROR(Tabelle15[[#This Row],[Vorstellungen]]/Tabelle15[[#Totals],[Vorstellungen]],0)</f>
        <v>0</v>
      </c>
      <c r="F25" s="236">
        <v>0</v>
      </c>
      <c r="G25" s="233">
        <f>IFERROR(Tabelle15[[#This Row],[Besuche]]/Tabelle15[[#Totals],[Besuche]],0)</f>
        <v>0</v>
      </c>
    </row>
    <row r="26" spans="1:7" ht="13" thickBot="1" x14ac:dyDescent="0.3">
      <c r="A26" s="239" t="s">
        <v>174</v>
      </c>
      <c r="B26" s="234">
        <f>SUBTOTAL(109,Tabelle15[Filme])</f>
        <v>0</v>
      </c>
      <c r="C26" s="446">
        <f>SUBTOTAL(109,Tabelle15[Anteil Filme in %])</f>
        <v>0</v>
      </c>
      <c r="D26" s="234">
        <f>SUBTOTAL(109,Tabelle15[Vorstellungen])</f>
        <v>0</v>
      </c>
      <c r="E26" s="446">
        <f>SUBTOTAL(109,Tabelle15[Anteil Vorstellungen in %])</f>
        <v>0</v>
      </c>
      <c r="F26" s="447">
        <f>SUBTOTAL(109,Tabelle15[Besuche])</f>
        <v>0</v>
      </c>
      <c r="G26" s="446">
        <f>SUBTOTAL(109,Tabelle15[Anteil in %])</f>
        <v>0</v>
      </c>
    </row>
    <row r="28" spans="1:7" ht="13" thickBot="1" x14ac:dyDescent="0.3"/>
    <row r="29" spans="1:7" ht="16" thickBot="1" x14ac:dyDescent="0.4">
      <c r="A29" s="498" t="s">
        <v>183</v>
      </c>
      <c r="B29" s="499"/>
      <c r="C29" s="499"/>
      <c r="D29" s="500"/>
    </row>
    <row r="30" spans="1:7" x14ac:dyDescent="0.25">
      <c r="A30" s="240" t="s">
        <v>179</v>
      </c>
      <c r="B30" s="242" t="s">
        <v>178</v>
      </c>
      <c r="C30" s="242" t="s">
        <v>236</v>
      </c>
      <c r="D30" s="231" t="s">
        <v>237</v>
      </c>
    </row>
    <row r="31" spans="1:7" x14ac:dyDescent="0.25">
      <c r="A31" s="240" t="s">
        <v>175</v>
      </c>
      <c r="B31" s="243">
        <v>0</v>
      </c>
      <c r="C31" s="243">
        <v>0</v>
      </c>
      <c r="D31" s="244">
        <v>0</v>
      </c>
    </row>
    <row r="32" spans="1:7" x14ac:dyDescent="0.25">
      <c r="A32" s="240" t="s">
        <v>24</v>
      </c>
      <c r="B32" s="243">
        <v>0</v>
      </c>
      <c r="C32" s="243">
        <v>0</v>
      </c>
      <c r="D32" s="244">
        <v>0</v>
      </c>
    </row>
    <row r="33" spans="1:4" x14ac:dyDescent="0.25">
      <c r="A33" s="240" t="s">
        <v>176</v>
      </c>
      <c r="B33" s="243">
        <v>0</v>
      </c>
      <c r="C33" s="243">
        <v>0</v>
      </c>
      <c r="D33" s="244">
        <v>0</v>
      </c>
    </row>
    <row r="34" spans="1:4" x14ac:dyDescent="0.25">
      <c r="A34" s="240" t="s">
        <v>177</v>
      </c>
      <c r="B34" s="243">
        <v>0</v>
      </c>
      <c r="C34" s="243">
        <v>0</v>
      </c>
      <c r="D34" s="244">
        <v>0</v>
      </c>
    </row>
    <row r="35" spans="1:4" ht="13" thickBot="1" x14ac:dyDescent="0.3">
      <c r="A35" s="245" t="s">
        <v>181</v>
      </c>
      <c r="B35" s="246">
        <v>0</v>
      </c>
      <c r="C35" s="246">
        <v>0</v>
      </c>
      <c r="D35" s="247">
        <v>0</v>
      </c>
    </row>
    <row r="37" spans="1:4" x14ac:dyDescent="0.25">
      <c r="A37" s="241" t="s">
        <v>182</v>
      </c>
    </row>
    <row r="38" spans="1:4" x14ac:dyDescent="0.25">
      <c r="A38" s="241" t="s">
        <v>180</v>
      </c>
    </row>
  </sheetData>
  <mergeCells count="13">
    <mergeCell ref="A1:G1"/>
    <mergeCell ref="B2:C2"/>
    <mergeCell ref="D2:E2"/>
    <mergeCell ref="F2:G2"/>
    <mergeCell ref="A29:D29"/>
    <mergeCell ref="A10:G10"/>
    <mergeCell ref="B11:C11"/>
    <mergeCell ref="D11:E11"/>
    <mergeCell ref="F11:G11"/>
    <mergeCell ref="A19:G19"/>
    <mergeCell ref="B20:C20"/>
    <mergeCell ref="D20:E20"/>
    <mergeCell ref="F20:G20"/>
  </mergeCells>
  <pageMargins left="0.7" right="0.7" top="0.78740157499999996" bottom="0.78740157499999996" header="0.3" footer="0.3"/>
  <pageSetup paperSize="9"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9"/>
  <sheetViews>
    <sheetView workbookViewId="0">
      <selection activeCell="B19" sqref="B19"/>
    </sheetView>
  </sheetViews>
  <sheetFormatPr baseColWidth="10" defaultColWidth="11.54296875" defaultRowHeight="12.5" x14ac:dyDescent="0.25"/>
  <cols>
    <col min="1" max="1" width="39.453125" style="4" customWidth="1"/>
    <col min="2" max="2" width="17.26953125" style="4" customWidth="1"/>
    <col min="3" max="6" width="11.54296875" style="4"/>
    <col min="7" max="7" width="16.54296875" style="4" customWidth="1"/>
    <col min="8" max="16384" width="11.54296875" style="4"/>
  </cols>
  <sheetData>
    <row r="1" spans="1:7" ht="15" thickBot="1" x14ac:dyDescent="0.3">
      <c r="A1" s="281"/>
      <c r="B1" s="282"/>
      <c r="C1" s="283"/>
      <c r="D1" s="283"/>
      <c r="E1" s="283"/>
      <c r="F1" s="283"/>
      <c r="G1" s="283"/>
    </row>
    <row r="2" spans="1:7" ht="15" thickBot="1" x14ac:dyDescent="0.3">
      <c r="A2" s="253" t="s">
        <v>189</v>
      </c>
      <c r="B2" s="254"/>
      <c r="C2" s="255"/>
      <c r="D2" s="255"/>
      <c r="E2" s="255"/>
      <c r="F2" s="255"/>
      <c r="G2" s="256"/>
    </row>
    <row r="3" spans="1:7" ht="14.5" x14ac:dyDescent="0.25">
      <c r="A3" s="257"/>
      <c r="B3" s="258" t="s">
        <v>190</v>
      </c>
      <c r="C3" s="259"/>
      <c r="D3" s="259"/>
      <c r="E3" s="259"/>
      <c r="F3" s="259"/>
      <c r="G3" s="260"/>
    </row>
    <row r="4" spans="1:7" ht="14.5" x14ac:dyDescent="0.25">
      <c r="A4" s="261" t="s">
        <v>191</v>
      </c>
      <c r="B4" s="262">
        <v>2019</v>
      </c>
      <c r="C4" s="262">
        <v>2020</v>
      </c>
      <c r="D4" s="262">
        <v>2021</v>
      </c>
      <c r="E4" s="262">
        <v>2022</v>
      </c>
      <c r="F4" s="262">
        <v>2023</v>
      </c>
      <c r="G4" s="263" t="s">
        <v>238</v>
      </c>
    </row>
    <row r="5" spans="1:7" ht="14.5" x14ac:dyDescent="0.25">
      <c r="A5" s="264" t="s">
        <v>200</v>
      </c>
      <c r="B5" s="265">
        <v>0</v>
      </c>
      <c r="C5" s="265">
        <v>0</v>
      </c>
      <c r="D5" s="265">
        <v>0</v>
      </c>
      <c r="E5" s="265">
        <v>0</v>
      </c>
      <c r="F5" s="265">
        <v>0</v>
      </c>
      <c r="G5" s="266">
        <v>0</v>
      </c>
    </row>
    <row r="6" spans="1:7" ht="14.5" x14ac:dyDescent="0.25">
      <c r="A6" s="264" t="s">
        <v>201</v>
      </c>
      <c r="B6" s="265">
        <v>0</v>
      </c>
      <c r="C6" s="265">
        <v>0</v>
      </c>
      <c r="D6" s="265">
        <v>0</v>
      </c>
      <c r="E6" s="265">
        <v>0</v>
      </c>
      <c r="F6" s="265">
        <v>0</v>
      </c>
      <c r="G6" s="266">
        <v>0</v>
      </c>
    </row>
    <row r="7" spans="1:7" ht="14.5" x14ac:dyDescent="0.25">
      <c r="A7" s="264" t="s">
        <v>200</v>
      </c>
      <c r="B7" s="265">
        <v>0</v>
      </c>
      <c r="C7" s="265">
        <v>0</v>
      </c>
      <c r="D7" s="265">
        <v>0</v>
      </c>
      <c r="E7" s="265">
        <v>0</v>
      </c>
      <c r="F7" s="265">
        <v>0</v>
      </c>
      <c r="G7" s="266">
        <v>0</v>
      </c>
    </row>
    <row r="8" spans="1:7" ht="14.5" x14ac:dyDescent="0.25">
      <c r="A8" s="264" t="s">
        <v>202</v>
      </c>
      <c r="B8" s="265">
        <v>0</v>
      </c>
      <c r="C8" s="265">
        <v>0</v>
      </c>
      <c r="D8" s="265">
        <v>0</v>
      </c>
      <c r="E8" s="265">
        <v>0</v>
      </c>
      <c r="F8" s="265">
        <v>0</v>
      </c>
      <c r="G8" s="266">
        <v>0</v>
      </c>
    </row>
    <row r="9" spans="1:7" ht="14.5" x14ac:dyDescent="0.25">
      <c r="A9" s="264" t="s">
        <v>202</v>
      </c>
      <c r="B9" s="265">
        <v>0</v>
      </c>
      <c r="C9" s="265">
        <v>0</v>
      </c>
      <c r="D9" s="265">
        <v>0</v>
      </c>
      <c r="E9" s="265">
        <v>0</v>
      </c>
      <c r="F9" s="265">
        <v>0</v>
      </c>
      <c r="G9" s="266">
        <v>0</v>
      </c>
    </row>
    <row r="10" spans="1:7" ht="14.5" x14ac:dyDescent="0.25">
      <c r="A10" s="264" t="s">
        <v>163</v>
      </c>
      <c r="B10" s="265">
        <v>0</v>
      </c>
      <c r="C10" s="265">
        <v>0</v>
      </c>
      <c r="D10" s="265">
        <v>0</v>
      </c>
      <c r="E10" s="265">
        <v>0</v>
      </c>
      <c r="F10" s="265">
        <v>0</v>
      </c>
      <c r="G10" s="266">
        <v>0</v>
      </c>
    </row>
    <row r="11" spans="1:7" ht="14.5" x14ac:dyDescent="0.25">
      <c r="A11" s="264" t="s">
        <v>110</v>
      </c>
      <c r="B11" s="265">
        <v>0</v>
      </c>
      <c r="C11" s="265">
        <v>0</v>
      </c>
      <c r="D11" s="265">
        <v>0</v>
      </c>
      <c r="E11" s="265">
        <v>0</v>
      </c>
      <c r="F11" s="265">
        <v>0</v>
      </c>
      <c r="G11" s="266">
        <v>0</v>
      </c>
    </row>
    <row r="12" spans="1:7" ht="14.5" x14ac:dyDescent="0.25">
      <c r="A12" s="271" t="s">
        <v>194</v>
      </c>
      <c r="B12" s="265">
        <v>0</v>
      </c>
      <c r="C12" s="265">
        <v>0</v>
      </c>
      <c r="D12" s="265">
        <v>0</v>
      </c>
      <c r="E12" s="265">
        <v>0</v>
      </c>
      <c r="F12" s="265">
        <v>0</v>
      </c>
      <c r="G12" s="266">
        <v>0</v>
      </c>
    </row>
    <row r="13" spans="1:7" ht="14.5" x14ac:dyDescent="0.25">
      <c r="A13" s="271" t="s">
        <v>194</v>
      </c>
      <c r="B13" s="265">
        <v>0</v>
      </c>
      <c r="C13" s="265">
        <v>0</v>
      </c>
      <c r="D13" s="265">
        <v>0</v>
      </c>
      <c r="E13" s="265">
        <v>0</v>
      </c>
      <c r="F13" s="265">
        <v>0</v>
      </c>
      <c r="G13" s="266">
        <v>0</v>
      </c>
    </row>
    <row r="14" spans="1:7" ht="14.5" x14ac:dyDescent="0.25">
      <c r="A14" s="271" t="s">
        <v>194</v>
      </c>
      <c r="B14" s="265">
        <v>0</v>
      </c>
      <c r="C14" s="265">
        <v>0</v>
      </c>
      <c r="D14" s="265">
        <v>0</v>
      </c>
      <c r="E14" s="265">
        <v>0</v>
      </c>
      <c r="F14" s="265">
        <v>0</v>
      </c>
      <c r="G14" s="266">
        <v>0</v>
      </c>
    </row>
    <row r="15" spans="1:7" ht="15" thickBot="1" x14ac:dyDescent="0.3">
      <c r="A15" s="267" t="s">
        <v>192</v>
      </c>
      <c r="B15" s="268">
        <f>SUM(B5:B14)</f>
        <v>0</v>
      </c>
      <c r="C15" s="268">
        <f t="shared" ref="C15:F15" si="0">SUM(C5:C14)</f>
        <v>0</v>
      </c>
      <c r="D15" s="268">
        <f t="shared" si="0"/>
        <v>0</v>
      </c>
      <c r="E15" s="268">
        <f t="shared" si="0"/>
        <v>0</v>
      </c>
      <c r="F15" s="268">
        <f t="shared" si="0"/>
        <v>0</v>
      </c>
      <c r="G15" s="269">
        <f>SUM(G5:G14)</f>
        <v>0</v>
      </c>
    </row>
    <row r="16" spans="1:7" x14ac:dyDescent="0.25">
      <c r="A16" s="270"/>
      <c r="B16" s="270"/>
      <c r="C16" s="270"/>
      <c r="D16" s="270"/>
      <c r="E16" s="270"/>
      <c r="F16" s="270"/>
      <c r="G16" s="270"/>
    </row>
    <row r="17" spans="1:7" ht="15" thickBot="1" x14ac:dyDescent="0.3">
      <c r="A17" s="272"/>
      <c r="B17" s="273"/>
      <c r="C17" s="273"/>
      <c r="D17" s="274"/>
      <c r="E17" s="274"/>
      <c r="F17" s="274"/>
      <c r="G17" s="274"/>
    </row>
    <row r="18" spans="1:7" ht="14.5" x14ac:dyDescent="0.25">
      <c r="A18" s="275"/>
      <c r="B18" s="276">
        <v>2019</v>
      </c>
      <c r="C18" s="276">
        <v>2020</v>
      </c>
      <c r="D18" s="276">
        <v>2021</v>
      </c>
      <c r="E18" s="276">
        <v>2022</v>
      </c>
      <c r="F18" s="277">
        <v>2023</v>
      </c>
      <c r="G18" s="277">
        <v>2024</v>
      </c>
    </row>
    <row r="19" spans="1:7" ht="15" thickBot="1" x14ac:dyDescent="0.3">
      <c r="A19" s="278" t="s">
        <v>193</v>
      </c>
      <c r="B19" s="279">
        <f>SUM(B15)</f>
        <v>0</v>
      </c>
      <c r="C19" s="279">
        <f t="shared" ref="C19:E19" si="1">SUM(C15)</f>
        <v>0</v>
      </c>
      <c r="D19" s="279">
        <f t="shared" si="1"/>
        <v>0</v>
      </c>
      <c r="E19" s="279">
        <f t="shared" si="1"/>
        <v>0</v>
      </c>
      <c r="F19" s="279">
        <f>SUM(F15)</f>
        <v>0</v>
      </c>
      <c r="G19" s="280">
        <f>G15</f>
        <v>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7"/>
    <pageSetUpPr fitToPage="1"/>
  </sheetPr>
  <dimension ref="A1:Q332"/>
  <sheetViews>
    <sheetView zoomScaleNormal="100" workbookViewId="0">
      <selection activeCell="L6" sqref="L6"/>
    </sheetView>
  </sheetViews>
  <sheetFormatPr baseColWidth="10" defaultColWidth="11.453125" defaultRowHeight="15.5" x14ac:dyDescent="0.25"/>
  <cols>
    <col min="1" max="1" width="2.453125" style="64" customWidth="1"/>
    <col min="2" max="2" width="38.7265625" style="64" customWidth="1"/>
    <col min="3" max="5" width="10.453125" style="64" customWidth="1"/>
    <col min="6" max="6" width="13" style="64" customWidth="1"/>
    <col min="7" max="7" width="11.81640625" style="64" customWidth="1"/>
    <col min="8" max="8" width="3" style="64" customWidth="1"/>
    <col min="9" max="9" width="10.26953125" style="64" customWidth="1"/>
    <col min="10" max="11" width="10.453125" style="64" customWidth="1"/>
    <col min="12" max="12" width="12.26953125" style="64" bestFit="1" customWidth="1"/>
    <col min="13" max="16384" width="11.453125" style="64"/>
  </cols>
  <sheetData>
    <row r="1" spans="1:17" s="63" customFormat="1" ht="23.15" customHeight="1" thickBot="1" x14ac:dyDescent="0.3">
      <c r="A1" s="143" t="s">
        <v>144</v>
      </c>
      <c r="B1" s="144"/>
      <c r="C1" s="145"/>
      <c r="D1" s="145"/>
      <c r="E1" s="145"/>
      <c r="F1" s="145"/>
      <c r="G1" s="145"/>
      <c r="H1" s="145"/>
      <c r="I1" s="145"/>
      <c r="J1" s="145"/>
      <c r="K1" s="145"/>
      <c r="L1" s="145"/>
      <c r="M1" s="146"/>
    </row>
    <row r="2" spans="1:17" ht="15" customHeight="1" x14ac:dyDescent="0.25"/>
    <row r="3" spans="1:17" ht="15" customHeight="1" thickBot="1" x14ac:dyDescent="0.3"/>
    <row r="4" spans="1:17" ht="15" customHeight="1" thickBot="1" x14ac:dyDescent="0.3">
      <c r="B4" s="134" t="s">
        <v>50</v>
      </c>
      <c r="C4" s="417" t="s">
        <v>51</v>
      </c>
      <c r="D4" s="418" t="s">
        <v>52</v>
      </c>
      <c r="E4" s="419" t="s">
        <v>153</v>
      </c>
      <c r="F4" s="419" t="s">
        <v>161</v>
      </c>
      <c r="G4" s="420" t="s">
        <v>2</v>
      </c>
      <c r="H4" s="208"/>
      <c r="I4" s="424" t="s">
        <v>51</v>
      </c>
      <c r="J4" s="425" t="s">
        <v>52</v>
      </c>
      <c r="K4" s="426" t="s">
        <v>153</v>
      </c>
      <c r="L4" s="426" t="s">
        <v>161</v>
      </c>
      <c r="M4" s="427" t="s">
        <v>2</v>
      </c>
    </row>
    <row r="5" spans="1:17" ht="15" customHeight="1" thickBot="1" x14ac:dyDescent="0.3">
      <c r="B5" s="421" t="s">
        <v>4</v>
      </c>
      <c r="C5" s="209">
        <f>'ANLAGE 1 Personal'!C69</f>
        <v>0</v>
      </c>
      <c r="D5" s="210">
        <f>'ANLAGE 1 Personal'!C70</f>
        <v>0</v>
      </c>
      <c r="E5" s="210">
        <f>'ANLAGE 1 Personal'!C71</f>
        <v>0</v>
      </c>
      <c r="F5" s="210">
        <f>'ANLAGE 1 Personal'!C72</f>
        <v>0</v>
      </c>
      <c r="G5" s="209">
        <f>SUM(C5:F5)</f>
        <v>0</v>
      </c>
      <c r="H5" s="208"/>
      <c r="I5" s="248">
        <f>'ANLAGE 1 Personal'!E69</f>
        <v>0</v>
      </c>
      <c r="J5" s="248">
        <f>'ANLAGE 1 Personal'!E70</f>
        <v>0</v>
      </c>
      <c r="K5" s="248">
        <f>'ANLAGE 1 Personal'!E71</f>
        <v>0</v>
      </c>
      <c r="L5" s="248">
        <f>'ANLAGE 1 Personal'!E72</f>
        <v>0</v>
      </c>
      <c r="M5" s="248">
        <f>SUM(I5:L5)</f>
        <v>0</v>
      </c>
    </row>
    <row r="6" spans="1:17" ht="15" customHeight="1" thickBot="1" x14ac:dyDescent="0.3">
      <c r="B6" s="422" t="s">
        <v>53</v>
      </c>
      <c r="C6" s="211">
        <f>'ANLAGE 1 Personal'!C73</f>
        <v>0</v>
      </c>
      <c r="D6" s="211">
        <f>'ANLAGE 1 Personal'!C74</f>
        <v>0</v>
      </c>
      <c r="E6" s="211">
        <f>'ANLAGE 1 Personal'!C75</f>
        <v>0</v>
      </c>
      <c r="F6" s="211">
        <f>'ANLAGE 1 Personal'!E74</f>
        <v>0</v>
      </c>
      <c r="G6" s="209">
        <f t="shared" ref="G6:G8" si="0">SUM(C6:F6)</f>
        <v>0</v>
      </c>
      <c r="H6" s="212"/>
      <c r="I6" s="248">
        <f>'ANLAGE 1 Personal'!E73</f>
        <v>0</v>
      </c>
      <c r="J6" s="248">
        <f>'ANLAGE 1 Personal'!E74</f>
        <v>0</v>
      </c>
      <c r="K6" s="248">
        <f>'ANLAGE 1 Personal'!E75</f>
        <v>0</v>
      </c>
      <c r="L6" s="248">
        <f>'ANLAGE 1 Personal'!E76</f>
        <v>0</v>
      </c>
      <c r="M6" s="248">
        <f t="shared" ref="M6:M8" si="1">SUM(I6:L6)</f>
        <v>0</v>
      </c>
    </row>
    <row r="7" spans="1:17" ht="15" customHeight="1" thickBot="1" x14ac:dyDescent="0.3">
      <c r="B7" s="422" t="s">
        <v>1</v>
      </c>
      <c r="C7" s="213" t="e">
        <f>C5/$G$5</f>
        <v>#DIV/0!</v>
      </c>
      <c r="D7" s="213" t="e">
        <f t="shared" ref="D7:F7" si="2">D5/$G$5</f>
        <v>#DIV/0!</v>
      </c>
      <c r="E7" s="213" t="e">
        <f t="shared" si="2"/>
        <v>#DIV/0!</v>
      </c>
      <c r="F7" s="213" t="e">
        <f t="shared" si="2"/>
        <v>#DIV/0!</v>
      </c>
      <c r="G7" s="363" t="e">
        <f>SUM(C7:F7)</f>
        <v>#DIV/0!</v>
      </c>
      <c r="H7" s="212"/>
      <c r="I7" s="213" t="e">
        <f>I5/$M$5</f>
        <v>#DIV/0!</v>
      </c>
      <c r="J7" s="213" t="e">
        <f>J5/$M$5</f>
        <v>#DIV/0!</v>
      </c>
      <c r="K7" s="213" t="e">
        <f t="shared" ref="K7:L7" si="3">K5/$M$5</f>
        <v>#DIV/0!</v>
      </c>
      <c r="L7" s="363" t="e">
        <f t="shared" si="3"/>
        <v>#DIV/0!</v>
      </c>
      <c r="M7" s="364" t="e">
        <f t="shared" si="1"/>
        <v>#DIV/0!</v>
      </c>
    </row>
    <row r="8" spans="1:17" ht="15" customHeight="1" thickBot="1" x14ac:dyDescent="0.3">
      <c r="B8" s="423" t="s">
        <v>0</v>
      </c>
      <c r="C8" s="213" t="e">
        <f>C6/$G$6</f>
        <v>#DIV/0!</v>
      </c>
      <c r="D8" s="213" t="e">
        <f t="shared" ref="D8:F8" si="4">D6/$G$6</f>
        <v>#DIV/0!</v>
      </c>
      <c r="E8" s="213" t="e">
        <f t="shared" si="4"/>
        <v>#DIV/0!</v>
      </c>
      <c r="F8" s="213" t="e">
        <f t="shared" si="4"/>
        <v>#DIV/0!</v>
      </c>
      <c r="G8" s="363" t="e">
        <f t="shared" si="0"/>
        <v>#DIV/0!</v>
      </c>
      <c r="H8" s="212"/>
      <c r="I8" s="213" t="e">
        <f>I6/$M$6</f>
        <v>#DIV/0!</v>
      </c>
      <c r="J8" s="213" t="e">
        <f t="shared" ref="J8:L8" si="5">J6/$M$6</f>
        <v>#DIV/0!</v>
      </c>
      <c r="K8" s="213" t="e">
        <f t="shared" si="5"/>
        <v>#DIV/0!</v>
      </c>
      <c r="L8" s="363" t="e">
        <f t="shared" si="5"/>
        <v>#DIV/0!</v>
      </c>
      <c r="M8" s="364" t="e">
        <f t="shared" si="1"/>
        <v>#DIV/0!</v>
      </c>
    </row>
    <row r="9" spans="1:17" ht="15" customHeight="1" x14ac:dyDescent="0.25">
      <c r="B9" s="68"/>
    </row>
    <row r="10" spans="1:17" ht="15" customHeight="1" x14ac:dyDescent="0.25">
      <c r="B10" s="68"/>
    </row>
    <row r="11" spans="1:17" ht="15" customHeight="1" x14ac:dyDescent="0.25">
      <c r="B11" s="68"/>
    </row>
    <row r="12" spans="1:17" ht="15" customHeight="1" x14ac:dyDescent="0.25"/>
    <row r="13" spans="1:17" ht="15" customHeight="1" x14ac:dyDescent="0.35">
      <c r="B13" s="65"/>
      <c r="C13" s="66"/>
      <c r="D13" s="66"/>
      <c r="E13" s="66"/>
      <c r="F13" s="66"/>
      <c r="G13" s="66"/>
      <c r="H13" s="66"/>
      <c r="I13" s="67"/>
      <c r="J13" s="66"/>
      <c r="K13" s="66"/>
      <c r="L13" s="66"/>
      <c r="M13" s="66"/>
      <c r="N13" s="66"/>
      <c r="O13" s="66"/>
      <c r="P13" s="65"/>
      <c r="Q13" s="65"/>
    </row>
    <row r="14" spans="1:17" ht="15" customHeight="1" x14ac:dyDescent="0.25"/>
    <row r="15" spans="1:17" ht="15" customHeight="1" x14ac:dyDescent="0.25"/>
    <row r="16" spans="1:17"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sheetData>
  <sheetProtection selectLockedCells="1"/>
  <phoneticPr fontId="2" type="noConversion"/>
  <pageMargins left="0.78740157480314965" right="0.59055118110236227" top="0.59055118110236227" bottom="0.98425196850393704" header="0.51181102362204722" footer="0.51181102362204722"/>
  <pageSetup paperSize="9" scale="82" orientation="portrait" r:id="rId1"/>
  <headerFooter alignWithMargins="0">
    <oddFooter>&amp;L&amp;9Gender&amp;C&amp;9Seite &amp;P von &amp;N&amp;R&amp;9&amp;D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3" sqref="C3"/>
    </sheetView>
  </sheetViews>
  <sheetFormatPr baseColWidth="10" defaultRowHeight="12.5" x14ac:dyDescent="0.25"/>
  <cols>
    <col min="1" max="1" width="86.54296875" style="443" bestFit="1" customWidth="1"/>
  </cols>
  <sheetData>
    <row r="1" spans="1:1" ht="42.75" customHeight="1" x14ac:dyDescent="0.25">
      <c r="A1" s="444" t="s">
        <v>241</v>
      </c>
    </row>
    <row r="2" spans="1:1" ht="226.5" customHeight="1" x14ac:dyDescent="0.25">
      <c r="A2" s="445" t="s">
        <v>240</v>
      </c>
    </row>
    <row r="3" spans="1:1" ht="226.5" customHeight="1" x14ac:dyDescent="0.25">
      <c r="A3" s="445" t="s">
        <v>239</v>
      </c>
    </row>
    <row r="4" spans="1:1" ht="252.75" customHeight="1" x14ac:dyDescent="0.25">
      <c r="A4" s="445" t="s">
        <v>242</v>
      </c>
    </row>
    <row r="5" spans="1:1" ht="15.5" x14ac:dyDescent="0.25">
      <c r="A5" s="445" t="s">
        <v>243</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Luna Van der Laan"/>
    <f:field ref="FSCFOLIO_1_1001_FieldCurrentDate" text="07.11.2023 15:58"/>
    <f:field ref="objvalidfrom" date="" text="" edit="true"/>
    <f:field ref="objvalidto" date="" text="" edit="true"/>
    <f:field ref="FSCFOLIO_1_1001_FieldReleasedVersionDate" text=""/>
    <f:field ref="FSCFOLIO_1_1001_FieldReleasedVersionNr" text=""/>
    <f:field ref="CCAPRECONFIG_15_1001_Objektname" text="BMKÖS_Kinofoerderung_Kalkulation_V1.5" edit="true"/>
    <f:field ref="CCAPRECONFIG_15_1001_Objektname" text="BMKÖS_Kinofoerderung_Kalkulation_V1.5"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Concordiaplatz 2,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BMKÖS_Kinofoerderung_Kalkulation_V1.5" edit="true"/>
    <f:field ref="objsubject" text="" edit="true"/>
    <f:field ref="objcreatedby" text="Rahofer, Antonia, Mag."/>
    <f:field ref="objcreatedat" date="2023-11-07T12:37:21" text="07.11.2023 12:37:21"/>
    <f:field ref="objchangedby" text="Rahofer, Antonia, Mag."/>
    <f:field ref="objmodifiedat" date="2023-11-07T12:37:21" text="07.11.2023 12:37:21"/>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Zusammenfassung</vt:lpstr>
      <vt:lpstr>Einnahmen &amp; Ausgaben</vt:lpstr>
      <vt:lpstr>ANLAGE 1 Personal</vt:lpstr>
      <vt:lpstr>ANLAGE 2 Aufwand</vt:lpstr>
      <vt:lpstr>ANLAGE 3 Statistik und JAB</vt:lpstr>
      <vt:lpstr>ANLAGE 4 Förderungen</vt:lpstr>
      <vt:lpstr>ANLAGE 5 Gender</vt:lpstr>
      <vt:lpstr>Anlage 6 Ergänzende Fragen</vt:lpstr>
      <vt:lpstr>'ANLAGE 1 Personal'!Druckbereich</vt:lpstr>
      <vt:lpstr>'ANLAGE 2 Aufwand'!Druckbereich</vt:lpstr>
      <vt:lpstr>'ANLAGE 5 Gender'!Druckbereich</vt:lpstr>
      <vt:lpstr>'Einnahmen &amp; Ausgaben'!Druckbereich</vt:lpstr>
      <vt:lpstr>Zusammenfassung!Druckbereich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HAHN, Stefan</dc:creator>
  <cp:lastModifiedBy>BMKÖS IV-A-3</cp:lastModifiedBy>
  <cp:lastPrinted>2016-03-03T11:25:25Z</cp:lastPrinted>
  <dcterms:created xsi:type="dcterms:W3CDTF">1996-10-17T05:27:31Z</dcterms:created>
  <dcterms:modified xsi:type="dcterms:W3CDTF">2023-11-07T11:37:05Z</dcterms:modified>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COO.3000.114.7.7439789</vt:lpwstr>
  </property>
  <property name="FSC#COOELAK@1.1001:Subject" pid="3" fmtid="{D5CDD505-2E9C-101B-9397-08002B2CF9AE}">
    <vt:lpwstr/>
  </property>
  <property name="FSC#COOELAK@1.1001:FileReference" pid="4" fmtid="{D5CDD505-2E9C-101B-9397-08002B2CF9AE}">
    <vt:lpwstr/>
  </property>
  <property name="FSC#COOELAK@1.1001:FileRefYear" pid="5" fmtid="{D5CDD505-2E9C-101B-9397-08002B2CF9AE}">
    <vt:lpwstr/>
  </property>
  <property name="FSC#COOELAK@1.1001:FileRefOrdinal" pid="6" fmtid="{D5CDD505-2E9C-101B-9397-08002B2CF9AE}">
    <vt:lpwstr/>
  </property>
  <property name="FSC#COOELAK@1.1001:FileRefOU" pid="7" fmtid="{D5CDD505-2E9C-101B-9397-08002B2CF9AE}">
    <vt:lpwstr/>
  </property>
  <property name="FSC#COOELAK@1.1001:Organization" pid="8" fmtid="{D5CDD505-2E9C-101B-9397-08002B2CF9AE}">
    <vt:lpwstr/>
  </property>
  <property name="FSC#COOELAK@1.1001:Owner" pid="9" fmtid="{D5CDD505-2E9C-101B-9397-08002B2CF9AE}">
    <vt:lpwstr>Mag. Antonia Rahofer</vt:lpwstr>
  </property>
  <property name="FSC#COOELAK@1.1001:OwnerExtension" pid="10" fmtid="{D5CDD505-2E9C-101B-9397-08002B2CF9AE}">
    <vt:lpwstr/>
  </property>
  <property name="FSC#COOELAK@1.1001:OwnerFaxExtension" pid="11" fmtid="{D5CDD505-2E9C-101B-9397-08002B2CF9AE}">
    <vt:lpwstr/>
  </property>
  <property name="FSC#COOELAK@1.1001:DispatchedBy" pid="12" fmtid="{D5CDD505-2E9C-101B-9397-08002B2CF9AE}">
    <vt:lpwstr/>
  </property>
  <property name="FSC#COOELAK@1.1001:DispatchedAt" pid="13" fmtid="{D5CDD505-2E9C-101B-9397-08002B2CF9AE}">
    <vt:lpwstr/>
  </property>
  <property name="FSC#COOELAK@1.1001:ApprovedBy" pid="14" fmtid="{D5CDD505-2E9C-101B-9397-08002B2CF9AE}">
    <vt:lpwstr/>
  </property>
  <property name="FSC#COOELAK@1.1001:ApprovedAt" pid="15" fmtid="{D5CDD505-2E9C-101B-9397-08002B2CF9AE}">
    <vt:lpwstr/>
  </property>
  <property name="FSC#COOELAK@1.1001:Department" pid="16" fmtid="{D5CDD505-2E9C-101B-9397-08002B2CF9AE}">
    <vt:lpwstr>BMKÖS - IV/A/3 (Film)</vt:lpwstr>
  </property>
  <property name="FSC#COOELAK@1.1001:CreatedAt" pid="17" fmtid="{D5CDD505-2E9C-101B-9397-08002B2CF9AE}">
    <vt:lpwstr>07.11.2023</vt:lpwstr>
  </property>
  <property name="FSC#COOELAK@1.1001:OU" pid="18" fmtid="{D5CDD505-2E9C-101B-9397-08002B2CF9AE}">
    <vt:lpwstr>BMKÖS - IV/A/3 (Film)</vt:lpwstr>
  </property>
  <property name="FSC#COOELAK@1.1001:Priority" pid="19" fmtid="{D5CDD505-2E9C-101B-9397-08002B2CF9AE}">
    <vt:lpwstr> ()</vt:lpwstr>
  </property>
  <property name="FSC#COOELAK@1.1001:ObjBarCode" pid="20" fmtid="{D5CDD505-2E9C-101B-9397-08002B2CF9AE}">
    <vt:lpwstr>*COO.3000.114.7.7439789*</vt:lpwstr>
  </property>
  <property name="FSC#COOELAK@1.1001:RefBarCode" pid="21" fmtid="{D5CDD505-2E9C-101B-9397-08002B2CF9AE}">
    <vt:lpwstr/>
  </property>
  <property name="FSC#COOELAK@1.1001:FileRefBarCode" pid="22" fmtid="{D5CDD505-2E9C-101B-9397-08002B2CF9AE}">
    <vt:lpwstr>**</vt:lpwstr>
  </property>
  <property name="FSC#COOELAK@1.1001:ExternalRef" pid="23" fmtid="{D5CDD505-2E9C-101B-9397-08002B2CF9AE}">
    <vt:lpwstr/>
  </property>
  <property name="FSC#COOELAK@1.1001:IncomingNumber" pid="24" fmtid="{D5CDD505-2E9C-101B-9397-08002B2CF9AE}">
    <vt:lpwstr/>
  </property>
  <property name="FSC#COOELAK@1.1001:IncomingSubject" pid="25" fmtid="{D5CDD505-2E9C-101B-9397-08002B2CF9AE}">
    <vt:lpwstr/>
  </property>
  <property name="FSC#COOELAK@1.1001:ProcessResponsible" pid="26" fmtid="{D5CDD505-2E9C-101B-9397-08002B2CF9AE}">
    <vt:lpwstr/>
  </property>
  <property name="FSC#COOELAK@1.1001:ProcessResponsiblePhone" pid="27" fmtid="{D5CDD505-2E9C-101B-9397-08002B2CF9AE}">
    <vt:lpwstr/>
  </property>
  <property name="FSC#COOELAK@1.1001:ProcessResponsibleMail" pid="28" fmtid="{D5CDD505-2E9C-101B-9397-08002B2CF9AE}">
    <vt:lpwstr/>
  </property>
  <property name="FSC#COOELAK@1.1001:ProcessResponsibleFax" pid="29" fmtid="{D5CDD505-2E9C-101B-9397-08002B2CF9AE}">
    <vt:lpwstr/>
  </property>
  <property name="FSC#COOELAK@1.1001:ApproverFirstName" pid="30" fmtid="{D5CDD505-2E9C-101B-9397-08002B2CF9AE}">
    <vt:lpwstr/>
  </property>
  <property name="FSC#COOELAK@1.1001:ApproverSurName" pid="31" fmtid="{D5CDD505-2E9C-101B-9397-08002B2CF9AE}">
    <vt:lpwstr/>
  </property>
  <property name="FSC#COOELAK@1.1001:ApproverTitle" pid="32" fmtid="{D5CDD505-2E9C-101B-9397-08002B2CF9AE}">
    <vt:lpwstr/>
  </property>
  <property name="FSC#COOELAK@1.1001:ExternalDate" pid="33" fmtid="{D5CDD505-2E9C-101B-9397-08002B2CF9AE}">
    <vt:lpwstr/>
  </property>
  <property name="FSC#COOELAK@1.1001:SettlementApprovedAt" pid="34" fmtid="{D5CDD505-2E9C-101B-9397-08002B2CF9AE}">
    <vt:lpwstr/>
  </property>
  <property name="FSC#COOELAK@1.1001:BaseNumber" pid="35" fmtid="{D5CDD505-2E9C-101B-9397-08002B2CF9AE}">
    <vt:lpwstr/>
  </property>
  <property name="FSC#ELAKGOV@1.1001:PersonalSubjGender" pid="36" fmtid="{D5CDD505-2E9C-101B-9397-08002B2CF9AE}">
    <vt:lpwstr/>
  </property>
  <property name="FSC#ELAKGOV@1.1001:PersonalSubjFirstName" pid="37" fmtid="{D5CDD505-2E9C-101B-9397-08002B2CF9AE}">
    <vt:lpwstr/>
  </property>
  <property name="FSC#ELAKGOV@1.1001:PersonalSubjSurName" pid="38" fmtid="{D5CDD505-2E9C-101B-9397-08002B2CF9AE}">
    <vt:lpwstr/>
  </property>
  <property name="FSC#ELAKGOV@1.1001:PersonalSubjSalutation" pid="39" fmtid="{D5CDD505-2E9C-101B-9397-08002B2CF9AE}">
    <vt:lpwstr/>
  </property>
  <property name="FSC#ELAKGOV@1.1001:PersonalSubjAddress" pid="40" fmtid="{D5CDD505-2E9C-101B-9397-08002B2CF9AE}">
    <vt:lpwstr/>
  </property>
  <property name="FSC#EIBPRECONFIG@1.1001:EIBInternalApprovedAt" pid="41" fmtid="{D5CDD505-2E9C-101B-9397-08002B2CF9AE}">
    <vt:lpwstr/>
  </property>
  <property name="FSC#EIBPRECONFIG@1.1001:EIBInternalApprovedBy" pid="42" fmtid="{D5CDD505-2E9C-101B-9397-08002B2CF9AE}">
    <vt:lpwstr/>
  </property>
  <property name="FSC#EIBPRECONFIG@1.1001:EIBSettlementApprovedBy" pid="43" fmtid="{D5CDD505-2E9C-101B-9397-08002B2CF9AE}">
    <vt:lpwstr/>
  </property>
  <property name="FSC#EIBPRECONFIG@1.1001:EIBApprovedAt" pid="44" fmtid="{D5CDD505-2E9C-101B-9397-08002B2CF9AE}">
    <vt:lpwstr/>
  </property>
  <property name="FSC#EIBPRECONFIG@1.1001:EIBApprovedBy" pid="45" fmtid="{D5CDD505-2E9C-101B-9397-08002B2CF9AE}">
    <vt:lpwstr/>
  </property>
  <property name="FSC#EIBPRECONFIG@1.1001:EIBApprovedBySubst" pid="46" fmtid="{D5CDD505-2E9C-101B-9397-08002B2CF9AE}">
    <vt:lpwstr/>
  </property>
  <property name="FSC#EIBPRECONFIG@1.1001:EIBApprovedByTitle" pid="47" fmtid="{D5CDD505-2E9C-101B-9397-08002B2CF9AE}">
    <vt:lpwstr/>
  </property>
  <property name="FSC#EIBPRECONFIG@1.1001:EIBDepartment" pid="48" fmtid="{D5CDD505-2E9C-101B-9397-08002B2CF9AE}">
    <vt:lpwstr>BMKÖS - IV/A/3 (Film)</vt:lpwstr>
  </property>
  <property name="FSC#EIBPRECONFIG@1.1001:EIBDispatchedBy" pid="49" fmtid="{D5CDD505-2E9C-101B-9397-08002B2CF9AE}">
    <vt:lpwstr/>
  </property>
  <property name="FSC#EIBPRECONFIG@1.1001:ExtRefInc" pid="50" fmtid="{D5CDD505-2E9C-101B-9397-08002B2CF9AE}">
    <vt:lpwstr/>
  </property>
  <property name="FSC#EIBPRECONFIG@1.1001:IncomingAddrdate" pid="51" fmtid="{D5CDD505-2E9C-101B-9397-08002B2CF9AE}">
    <vt:lpwstr/>
  </property>
  <property name="FSC#EIBPRECONFIG@1.1001:IncomingDelivery" pid="52" fmtid="{D5CDD505-2E9C-101B-9397-08002B2CF9AE}">
    <vt:lpwstr/>
  </property>
  <property name="FSC#EIBPRECONFIG@1.1001:OwnerEmail" pid="53" fmtid="{D5CDD505-2E9C-101B-9397-08002B2CF9AE}">
    <vt:lpwstr>antonia.rahofer@bmkoes.gv.at</vt:lpwstr>
  </property>
  <property name="FSC#EIBPRECONFIG@1.1001:OUEmail" pid="54" fmtid="{D5CDD505-2E9C-101B-9397-08002B2CF9AE}">
    <vt:lpwstr>film@bka.gv.at</vt:lpwstr>
  </property>
  <property name="FSC#EIBPRECONFIG@1.1001:OwnerGender" pid="55" fmtid="{D5CDD505-2E9C-101B-9397-08002B2CF9AE}">
    <vt:lpwstr>Weiblich</vt:lpwstr>
  </property>
  <property name="FSC#EIBPRECONFIG@1.1001:Priority" pid="56" fmtid="{D5CDD505-2E9C-101B-9397-08002B2CF9AE}">
    <vt:lpwstr>Nein</vt:lpwstr>
  </property>
  <property name="FSC#EIBPRECONFIG@1.1001:PreviousFiles" pid="57" fmtid="{D5CDD505-2E9C-101B-9397-08002B2CF9AE}">
    <vt:lpwstr/>
  </property>
  <property name="FSC#EIBPRECONFIG@1.1001:NextFiles" pid="58" fmtid="{D5CDD505-2E9C-101B-9397-08002B2CF9AE}">
    <vt:lpwstr/>
  </property>
  <property name="FSC#EIBPRECONFIG@1.1001:RelatedFiles" pid="59" fmtid="{D5CDD505-2E9C-101B-9397-08002B2CF9AE}">
    <vt:lpwstr/>
  </property>
  <property name="FSC#EIBPRECONFIG@1.1001:CompletedOrdinals" pid="60" fmtid="{D5CDD505-2E9C-101B-9397-08002B2CF9AE}">
    <vt:lpwstr/>
  </property>
  <property name="FSC#EIBPRECONFIG@1.1001:NrAttachments" pid="61" fmtid="{D5CDD505-2E9C-101B-9397-08002B2CF9AE}">
    <vt:lpwstr/>
  </property>
  <property name="FSC#EIBPRECONFIG@1.1001:Attachments" pid="62" fmtid="{D5CDD505-2E9C-101B-9397-08002B2CF9AE}">
    <vt:lpwstr/>
  </property>
  <property name="FSC#EIBPRECONFIG@1.1001:SubjectArea" pid="63" fmtid="{D5CDD505-2E9C-101B-9397-08002B2CF9AE}">
    <vt:lpwstr/>
  </property>
  <property name="FSC#EIBPRECONFIG@1.1001:Recipients" pid="64" fmtid="{D5CDD505-2E9C-101B-9397-08002B2CF9AE}">
    <vt:lpwstr/>
  </property>
  <property name="FSC#EIBPRECONFIG@1.1001:Classified" pid="65" fmtid="{D5CDD505-2E9C-101B-9397-08002B2CF9AE}">
    <vt:lpwstr/>
  </property>
  <property name="FSC#EIBPRECONFIG@1.1001:Deadline" pid="66" fmtid="{D5CDD505-2E9C-101B-9397-08002B2CF9AE}">
    <vt:lpwstr/>
  </property>
  <property name="FSC#EIBPRECONFIG@1.1001:SettlementSubj" pid="67" fmtid="{D5CDD505-2E9C-101B-9397-08002B2CF9AE}">
    <vt:lpwstr/>
  </property>
  <property name="FSC#EIBPRECONFIG@1.1001:OUAddr" pid="68" fmtid="{D5CDD505-2E9C-101B-9397-08002B2CF9AE}">
    <vt:lpwstr>Concordiaplatz 2, 1010 Wien</vt:lpwstr>
  </property>
  <property name="FSC#EIBPRECONFIG@1.1001:OUDescr" pid="69" fmtid="{D5CDD505-2E9C-101B-9397-08002B2CF9AE}">
    <vt:lpwstr/>
  </property>
  <property name="FSC#EIBPRECONFIG@1.1001:Signatures" pid="70" fmtid="{D5CDD505-2E9C-101B-9397-08002B2CF9AE}">
    <vt:lpwstr/>
  </property>
  <property name="FSC#EIBPRECONFIG@1.1001:currentuser" pid="71" fmtid="{D5CDD505-2E9C-101B-9397-08002B2CF9AE}">
    <vt:lpwstr>COO.3000.100.1.977996</vt:lpwstr>
  </property>
  <property name="FSC#EIBPRECONFIG@1.1001:currentuserrolegroup" pid="72" fmtid="{D5CDD505-2E9C-101B-9397-08002B2CF9AE}">
    <vt:lpwstr>COO.3000.100.1.227686</vt:lpwstr>
  </property>
  <property name="FSC#EIBPRECONFIG@1.1001:currentuserroleposition" pid="73" fmtid="{D5CDD505-2E9C-101B-9397-08002B2CF9AE}">
    <vt:lpwstr>COO.1.1001.1.4328</vt:lpwstr>
  </property>
  <property name="FSC#EIBPRECONFIG@1.1001:currentuserroot" pid="74" fmtid="{D5CDD505-2E9C-101B-9397-08002B2CF9AE}">
    <vt:lpwstr>COO.3000.114.2.1670856</vt:lpwstr>
  </property>
  <property name="FSC#EIBPRECONFIG@1.1001:toplevelobject" pid="75" fmtid="{D5CDD505-2E9C-101B-9397-08002B2CF9AE}">
    <vt:lpwstr/>
  </property>
  <property name="FSC#EIBPRECONFIG@1.1001:objchangedby" pid="76" fmtid="{D5CDD505-2E9C-101B-9397-08002B2CF9AE}">
    <vt:lpwstr>Mag. Antonia Rahofer</vt:lpwstr>
  </property>
  <property name="FSC#EIBPRECONFIG@1.1001:objchangedat" pid="77" fmtid="{D5CDD505-2E9C-101B-9397-08002B2CF9AE}">
    <vt:lpwstr>07.11.2023</vt:lpwstr>
  </property>
  <property name="FSC#EIBPRECONFIG@1.1001:objname" pid="78" fmtid="{D5CDD505-2E9C-101B-9397-08002B2CF9AE}">
    <vt:lpwstr>BMKÖS_x005f_Kinofoerderung_x005f_Kalkulation_x005f_V1.5</vt:lpwstr>
  </property>
  <property name="FSC#EIBPRECONFIG@1.1001:EIBProcessResponsiblePhone" pid="79" fmtid="{D5CDD505-2E9C-101B-9397-08002B2CF9AE}">
    <vt:lpwstr/>
  </property>
  <property name="FSC#EIBPRECONFIG@1.1001:EIBProcessResponsibleMail" pid="80" fmtid="{D5CDD505-2E9C-101B-9397-08002B2CF9AE}">
    <vt:lpwstr/>
  </property>
  <property name="FSC#EIBPRECONFIG@1.1001:EIBProcessResponsibleFax" pid="81" fmtid="{D5CDD505-2E9C-101B-9397-08002B2CF9AE}">
    <vt:lpwstr/>
  </property>
  <property name="FSC#EIBPRECONFIG@1.1001:EIBProcessResponsible" pid="82" fmtid="{D5CDD505-2E9C-101B-9397-08002B2CF9AE}">
    <vt:lpwstr/>
  </property>
  <property name="FSC#COOELAK@1.1001:CurrentUserRolePos" pid="83" fmtid="{D5CDD505-2E9C-101B-9397-08002B2CF9AE}">
    <vt:lpwstr>Sachbearbeiter/in</vt:lpwstr>
  </property>
  <property name="FSC#COOELAK@1.1001:CurrentUserEmail" pid="84" fmtid="{D5CDD505-2E9C-101B-9397-08002B2CF9AE}">
    <vt:lpwstr>luna.van-der-laan@bmkoes.gv.at</vt:lpwstr>
  </property>
  <property name="FSC#EIBPRECONFIG@1.1001:EIBInternalApprovedByPostTitle" pid="85" fmtid="{D5CDD505-2E9C-101B-9397-08002B2CF9AE}">
    <vt:lpwstr/>
  </property>
  <property name="FSC#EIBPRECONFIG@1.1001:EIBSettlementApprovedByPostTitle" pid="86" fmtid="{D5CDD505-2E9C-101B-9397-08002B2CF9AE}">
    <vt:lpwstr/>
  </property>
  <property name="FSC#EIBPRECONFIG@1.1001:EIBApprovedByPostTitle" pid="87" fmtid="{D5CDD505-2E9C-101B-9397-08002B2CF9AE}">
    <vt:lpwstr/>
  </property>
  <property name="FSC#EIBPRECONFIG@1.1001:EIBDispatchedByPostTitle" pid="88" fmtid="{D5CDD505-2E9C-101B-9397-08002B2CF9AE}">
    <vt:lpwstr/>
  </property>
  <property name="FSC#EIBPRECONFIG@1.1001:objchangedbyPostTitle" pid="89" fmtid="{D5CDD505-2E9C-101B-9397-08002B2CF9AE}">
    <vt:lpwstr/>
  </property>
  <property name="FSC#EIBPRECONFIG@1.1001:EIBProcessResponsiblePostTitle" pid="90" fmtid="{D5CDD505-2E9C-101B-9397-08002B2CF9AE}">
    <vt:lpwstr/>
  </property>
  <property name="FSC#EIBPRECONFIG@1.1001:OwnerPostTitle" pid="91" fmtid="{D5CDD505-2E9C-101B-9397-08002B2CF9AE}">
    <vt:lpwstr/>
  </property>
  <property name="FSC#ATSTATECFG@1.1001:Office" pid="92" fmtid="{D5CDD505-2E9C-101B-9397-08002B2CF9AE}">
    <vt:lpwstr/>
  </property>
  <property name="FSC#ATSTATECFG@1.1001:Agent" pid="93" fmtid="{D5CDD505-2E9C-101B-9397-08002B2CF9AE}">
    <vt:lpwstr/>
  </property>
  <property name="FSC#ATSTATECFG@1.1001:AgentPhone" pid="94" fmtid="{D5CDD505-2E9C-101B-9397-08002B2CF9AE}">
    <vt:lpwstr/>
  </property>
  <property name="FSC#ATSTATECFG@1.1001:DepartmentFax" pid="95" fmtid="{D5CDD505-2E9C-101B-9397-08002B2CF9AE}">
    <vt:lpwstr/>
  </property>
  <property name="FSC#ATSTATECFG@1.1001:DepartmentEmail" pid="96" fmtid="{D5CDD505-2E9C-101B-9397-08002B2CF9AE}">
    <vt:lpwstr/>
  </property>
  <property name="FSC#ATSTATECFG@1.1001:SubfileDate" pid="97" fmtid="{D5CDD505-2E9C-101B-9397-08002B2CF9AE}">
    <vt:lpwstr/>
  </property>
  <property name="FSC#ATSTATECFG@1.1001:SubfileSubject" pid="98" fmtid="{D5CDD505-2E9C-101B-9397-08002B2CF9AE}">
    <vt:lpwstr/>
  </property>
  <property name="FSC#ATSTATECFG@1.1001:DepartmentZipCode" pid="99" fmtid="{D5CDD505-2E9C-101B-9397-08002B2CF9AE}">
    <vt:lpwstr/>
  </property>
  <property name="FSC#ATSTATECFG@1.1001:DepartmentCountry" pid="100" fmtid="{D5CDD505-2E9C-101B-9397-08002B2CF9AE}">
    <vt:lpwstr/>
  </property>
  <property name="FSC#ATSTATECFG@1.1001:DepartmentCity" pid="101" fmtid="{D5CDD505-2E9C-101B-9397-08002B2CF9AE}">
    <vt:lpwstr/>
  </property>
  <property name="FSC#ATSTATECFG@1.1001:DepartmentStreet" pid="102" fmtid="{D5CDD505-2E9C-101B-9397-08002B2CF9AE}">
    <vt:lpwstr/>
  </property>
  <property name="FSC#ATSTATECFG@1.1001:DepartmentDVR" pid="103" fmtid="{D5CDD505-2E9C-101B-9397-08002B2CF9AE}">
    <vt:lpwstr/>
  </property>
  <property name="FSC#ATSTATECFG@1.1001:DepartmentUID" pid="104" fmtid="{D5CDD505-2E9C-101B-9397-08002B2CF9AE}">
    <vt:lpwstr/>
  </property>
  <property name="FSC#ATSTATECFG@1.1001:SubfileReference" pid="105" fmtid="{D5CDD505-2E9C-101B-9397-08002B2CF9AE}">
    <vt:lpwstr/>
  </property>
  <property name="FSC#ATSTATECFG@1.1001:Clause" pid="106" fmtid="{D5CDD505-2E9C-101B-9397-08002B2CF9AE}">
    <vt:lpwstr/>
  </property>
  <property name="FSC#ATSTATECFG@1.1001:ApprovedSignature" pid="107" fmtid="{D5CDD505-2E9C-101B-9397-08002B2CF9AE}">
    <vt:lpwstr/>
  </property>
  <property name="FSC#ATSTATECFG@1.1001:BankAccount" pid="108" fmtid="{D5CDD505-2E9C-101B-9397-08002B2CF9AE}">
    <vt:lpwstr/>
  </property>
  <property name="FSC#ATSTATECFG@1.1001:BankAccountOwner" pid="109" fmtid="{D5CDD505-2E9C-101B-9397-08002B2CF9AE}">
    <vt:lpwstr/>
  </property>
  <property name="FSC#ATSTATECFG@1.1001:BankInstitute" pid="110" fmtid="{D5CDD505-2E9C-101B-9397-08002B2CF9AE}">
    <vt:lpwstr/>
  </property>
  <property name="FSC#ATSTATECFG@1.1001:BankAccountID" pid="111" fmtid="{D5CDD505-2E9C-101B-9397-08002B2CF9AE}">
    <vt:lpwstr/>
  </property>
  <property name="FSC#ATSTATECFG@1.1001:BankAccountIBAN" pid="112" fmtid="{D5CDD505-2E9C-101B-9397-08002B2CF9AE}">
    <vt:lpwstr/>
  </property>
  <property name="FSC#ATSTATECFG@1.1001:BankAccountBIC" pid="113" fmtid="{D5CDD505-2E9C-101B-9397-08002B2CF9AE}">
    <vt:lpwstr/>
  </property>
  <property name="FSC#ATSTATECFG@1.1001:BankName" pid="114" fmtid="{D5CDD505-2E9C-101B-9397-08002B2CF9AE}">
    <vt:lpwstr/>
  </property>
  <property name="FSC#CCAPRECONFIG@15.1001:AddrAnrede" pid="115" fmtid="{D5CDD505-2E9C-101B-9397-08002B2CF9AE}">
    <vt:lpwstr/>
  </property>
  <property name="FSC#CCAPRECONFIG@15.1001:AddrTitel" pid="116" fmtid="{D5CDD505-2E9C-101B-9397-08002B2CF9AE}">
    <vt:lpwstr/>
  </property>
  <property name="FSC#CCAPRECONFIG@15.1001:AddrNachgestellter_Titel" pid="117" fmtid="{D5CDD505-2E9C-101B-9397-08002B2CF9AE}">
    <vt:lpwstr/>
  </property>
  <property name="FSC#CCAPRECONFIG@15.1001:AddrVorname" pid="118" fmtid="{D5CDD505-2E9C-101B-9397-08002B2CF9AE}">
    <vt:lpwstr/>
  </property>
  <property name="FSC#CCAPRECONFIG@15.1001:AddrNachname" pid="119" fmtid="{D5CDD505-2E9C-101B-9397-08002B2CF9AE}">
    <vt:lpwstr/>
  </property>
  <property name="FSC#CCAPRECONFIG@15.1001:AddrzH" pid="120" fmtid="{D5CDD505-2E9C-101B-9397-08002B2CF9AE}">
    <vt:lpwstr/>
  </property>
  <property name="FSC#CCAPRECONFIG@15.1001:AddrGeschlecht" pid="121" fmtid="{D5CDD505-2E9C-101B-9397-08002B2CF9AE}">
    <vt:lpwstr/>
  </property>
  <property name="FSC#CCAPRECONFIG@15.1001:AddrStrasse" pid="122" fmtid="{D5CDD505-2E9C-101B-9397-08002B2CF9AE}">
    <vt:lpwstr/>
  </property>
  <property name="FSC#CCAPRECONFIG@15.1001:AddrHausnummer" pid="123" fmtid="{D5CDD505-2E9C-101B-9397-08002B2CF9AE}">
    <vt:lpwstr/>
  </property>
  <property name="FSC#CCAPRECONFIG@15.1001:AddrStiege" pid="124" fmtid="{D5CDD505-2E9C-101B-9397-08002B2CF9AE}">
    <vt:lpwstr/>
  </property>
  <property name="FSC#CCAPRECONFIG@15.1001:AddrTuer" pid="125" fmtid="{D5CDD505-2E9C-101B-9397-08002B2CF9AE}">
    <vt:lpwstr/>
  </property>
  <property name="FSC#CCAPRECONFIG@15.1001:AddrPostfach" pid="126" fmtid="{D5CDD505-2E9C-101B-9397-08002B2CF9AE}">
    <vt:lpwstr/>
  </property>
  <property name="FSC#CCAPRECONFIG@15.1001:AddrPostleitzahl" pid="127" fmtid="{D5CDD505-2E9C-101B-9397-08002B2CF9AE}">
    <vt:lpwstr/>
  </property>
  <property name="FSC#CCAPRECONFIG@15.1001:AddrOrt" pid="128" fmtid="{D5CDD505-2E9C-101B-9397-08002B2CF9AE}">
    <vt:lpwstr/>
  </property>
  <property name="FSC#CCAPRECONFIG@15.1001:AddrLand" pid="129" fmtid="{D5CDD505-2E9C-101B-9397-08002B2CF9AE}">
    <vt:lpwstr/>
  </property>
  <property name="FSC#CCAPRECONFIG@15.1001:AddrEmail" pid="130" fmtid="{D5CDD505-2E9C-101B-9397-08002B2CF9AE}">
    <vt:lpwstr/>
  </property>
  <property name="FSC#CCAPRECONFIG@15.1001:AddrAdresse" pid="131" fmtid="{D5CDD505-2E9C-101B-9397-08002B2CF9AE}">
    <vt:lpwstr/>
  </property>
  <property name="FSC#CCAPRECONFIG@15.1001:AddrFax" pid="132" fmtid="{D5CDD505-2E9C-101B-9397-08002B2CF9AE}">
    <vt:lpwstr/>
  </property>
  <property name="FSC#CCAPRECONFIG@15.1001:AddrOrganisationsname" pid="133" fmtid="{D5CDD505-2E9C-101B-9397-08002B2CF9AE}">
    <vt:lpwstr/>
  </property>
  <property name="FSC#CCAPRECONFIG@15.1001:AddrOrganisationskurzname" pid="134" fmtid="{D5CDD505-2E9C-101B-9397-08002B2CF9AE}">
    <vt:lpwstr/>
  </property>
  <property name="FSC#CCAPRECONFIG@15.1001:AddrAbschriftsbemerkung" pid="135" fmtid="{D5CDD505-2E9C-101B-9397-08002B2CF9AE}">
    <vt:lpwstr/>
  </property>
  <property name="FSC#CCAPRECONFIG@15.1001:AddrName_Zeile_2" pid="136" fmtid="{D5CDD505-2E9C-101B-9397-08002B2CF9AE}">
    <vt:lpwstr/>
  </property>
  <property name="FSC#CCAPRECONFIG@15.1001:AddrName_Zeile_3" pid="137" fmtid="{D5CDD505-2E9C-101B-9397-08002B2CF9AE}">
    <vt:lpwstr/>
  </property>
  <property name="FSC#CCAPRECONFIG@15.1001:AddrPostalischeAdresse" pid="138" fmtid="{D5CDD505-2E9C-101B-9397-08002B2CF9AE}">
    <vt:lpwstr/>
  </property>
  <property name="FSC#ATPRECONFIG@1.1001:ChargePreview" pid="139" fmtid="{D5CDD505-2E9C-101B-9397-08002B2CF9AE}">
    <vt:lpwstr/>
  </property>
  <property name="FSC#ATSTATECFG@1.1001:ExternalFile" pid="140" fmtid="{D5CDD505-2E9C-101B-9397-08002B2CF9AE}">
    <vt:lpwstr/>
  </property>
  <property name="FSC#FSCFOLIO@1.1001:docpropproject" pid="141" fmtid="{D5CDD505-2E9C-101B-9397-08002B2CF9AE}">
    <vt:lpwstr/>
  </property>
  <property name="FSC#SAPConfigSettingsSC@101.9800:FMM_ABP_NUMMER" pid="142" fmtid="{D5CDD505-2E9C-101B-9397-08002B2CF9AE}">
    <vt:lpwstr/>
  </property>
  <property name="FSC#SAPConfigSettingsSC@101.9800:FMM_ABLEHNGRUND" pid="143" fmtid="{D5CDD505-2E9C-101B-9397-08002B2CF9AE}">
    <vt:lpwstr/>
  </property>
  <property name="FSC#SAPConfigSettingsSC@101.9800:FMM_ADRESSE_ALLGEMEINES_SCHREIBEN" pid="144" fmtid="{D5CDD505-2E9C-101B-9397-08002B2CF9AE}">
    <vt:lpwstr/>
  </property>
  <property name="FSC#SAPConfigSettingsSC@101.9800:FMM_GRANTOR_ADDRESS" pid="145" fmtid="{D5CDD505-2E9C-101B-9397-08002B2CF9AE}">
    <vt:lpwstr/>
  </property>
  <property name="FSC#SAPConfigSettingsSC@101.9800:FMM_BIC_ALTERNATIV" pid="146" fmtid="{D5CDD505-2E9C-101B-9397-08002B2CF9AE}">
    <vt:lpwstr/>
  </property>
  <property name="FSC#SAPConfigSettingsSC@101.9800:FMM_IBAN_ALTERNATIV" pid="147" fmtid="{D5CDD505-2E9C-101B-9397-08002B2CF9AE}">
    <vt:lpwstr/>
  </property>
  <property name="FSC#SAPConfigSettingsSC@101.9800:FMM_CONTACT_PERSON" pid="148" fmtid="{D5CDD505-2E9C-101B-9397-08002B2CF9AE}">
    <vt:lpwstr/>
  </property>
  <property name="FSC#SAPConfigSettingsSC@101.9800:FMM_ANTRAGSBESCHREIBUNG" pid="149" fmtid="{D5CDD505-2E9C-101B-9397-08002B2CF9AE}">
    <vt:lpwstr/>
  </property>
  <property name="FSC#SAPConfigSettingsSC@101.9800:FMM_ZANTRAGDATUM" pid="150" fmtid="{D5CDD505-2E9C-101B-9397-08002B2CF9AE}">
    <vt:lpwstr/>
  </property>
  <property name="FSC#SAPConfigSettingsSC@101.9800:FMM_ANZAHL_DER_POS_ANTRAG" pid="151" fmtid="{D5CDD505-2E9C-101B-9397-08002B2CF9AE}">
    <vt:lpwstr/>
  </property>
  <property name="FSC#SAPConfigSettingsSC@101.9800:FMM_ANZAHL_DER_POS_BEWILLIGUNG" pid="152" fmtid="{D5CDD505-2E9C-101B-9397-08002B2CF9AE}">
    <vt:lpwstr/>
  </property>
  <property name="FSC#SAPConfigSettingsSC@101.9800:FMM_AUFWANDSART_ID" pid="153" fmtid="{D5CDD505-2E9C-101B-9397-08002B2CF9AE}">
    <vt:lpwstr/>
  </property>
  <property name="FSC#SAPConfigSettingsSC@101.9800:FMM_AUFWANDSART_TEXT" pid="154" fmtid="{D5CDD505-2E9C-101B-9397-08002B2CF9AE}">
    <vt:lpwstr/>
  </property>
  <property name="FSC#SAPConfigSettingsSC@101.9800:FMM_SWIFT_BIC" pid="155" fmtid="{D5CDD505-2E9C-101B-9397-08002B2CF9AE}">
    <vt:lpwstr/>
  </property>
  <property name="FSC#SAPConfigSettingsSC@101.9800:FMM_IBAN" pid="156" fmtid="{D5CDD505-2E9C-101B-9397-08002B2CF9AE}">
    <vt:lpwstr/>
  </property>
  <property name="FSC#SAPConfigSettingsSC@101.9800:FMM_BEANTRAGTER_BETRAG" pid="157" fmtid="{D5CDD505-2E9C-101B-9397-08002B2CF9AE}">
    <vt:lpwstr/>
  </property>
  <property name="FSC#SAPConfigSettingsSC@101.9800:FMM_BEANTRAGTER_BETRAG_WORT" pid="158" fmtid="{D5CDD505-2E9C-101B-9397-08002B2CF9AE}">
    <vt:lpwstr/>
  </property>
  <property name="FSC#SAPConfigSettingsSC@101.9800:FMM_BILL_DATE" pid="159" fmtid="{D5CDD505-2E9C-101B-9397-08002B2CF9AE}">
    <vt:lpwstr/>
  </property>
  <property name="FSC#SAPConfigSettingsSC@101.9800:FMM_DATUM_DES_ANSUCHENS" pid="160" fmtid="{D5CDD505-2E9C-101B-9397-08002B2CF9AE}">
    <vt:lpwstr/>
  </property>
  <property name="FSC#SAPConfigSettingsSC@101.9800:FMM_ERGEBNIS_DER_ANTRAGSPRUEFUNG" pid="161" fmtid="{D5CDD505-2E9C-101B-9397-08002B2CF9AE}">
    <vt:lpwstr/>
  </property>
  <property name="FSC#SAPConfigSettingsSC@101.9800:FMM_ERSTELLUNGSDATUM_PLUS_35T" pid="162" fmtid="{D5CDD505-2E9C-101B-9397-08002B2CF9AE}">
    <vt:lpwstr/>
  </property>
  <property name="FSC#SAPConfigSettingsSC@101.9800:FMM_EXT_KEY" pid="163" fmtid="{D5CDD505-2E9C-101B-9397-08002B2CF9AE}">
    <vt:lpwstr/>
  </property>
  <property name="FSC#SAPConfigSettingsSC@101.9800:FMM_VORGESCHLAGENER_BETRAG" pid="164" fmtid="{D5CDD505-2E9C-101B-9397-08002B2CF9AE}">
    <vt:lpwstr/>
  </property>
  <property name="FSC#SAPConfigSettingsSC@101.9800:FMM_GRANTOR" pid="165" fmtid="{D5CDD505-2E9C-101B-9397-08002B2CF9AE}">
    <vt:lpwstr/>
  </property>
  <property name="FSC#SAPConfigSettingsSC@101.9800:FMM_GRM_VAL_TO" pid="166" fmtid="{D5CDD505-2E9C-101B-9397-08002B2CF9AE}">
    <vt:lpwstr/>
  </property>
  <property name="FSC#SAPConfigSettingsSC@101.9800:FMM_GRM_VAL_FROM" pid="167" fmtid="{D5CDD505-2E9C-101B-9397-08002B2CF9AE}">
    <vt:lpwstr/>
  </property>
  <property name="FSC#SAPConfigSettingsSC@101.9800:FMM_FREITEXT_ALLGEMEINES_SCHREIBEN" pid="168" fmtid="{D5CDD505-2E9C-101B-9397-08002B2CF9AE}">
    <vt:lpwstr/>
  </property>
  <property name="FSC#SAPConfigSettingsSC@101.9800:FMM_GESAMTBETRAG" pid="169" fmtid="{D5CDD505-2E9C-101B-9397-08002B2CF9AE}">
    <vt:lpwstr/>
  </property>
  <property name="FSC#SAPConfigSettingsSC@101.9800:FMM_GESAMTBETRAG_WORT" pid="170" fmtid="{D5CDD505-2E9C-101B-9397-08002B2CF9AE}">
    <vt:lpwstr/>
  </property>
  <property name="FSC#SAPConfigSettingsSC@101.9800:FMM_GESAMTPROJEKTSUMME" pid="171" fmtid="{D5CDD505-2E9C-101B-9397-08002B2CF9AE}">
    <vt:lpwstr/>
  </property>
  <property name="FSC#SAPConfigSettingsSC@101.9800:FMM_GESAMTPROJEKTSUMME_WORT" pid="172" fmtid="{D5CDD505-2E9C-101B-9397-08002B2CF9AE}">
    <vt:lpwstr/>
  </property>
  <property name="FSC#SAPConfigSettingsSC@101.9800:FMM_GESCHAEFTSZAHL" pid="173" fmtid="{D5CDD505-2E9C-101B-9397-08002B2CF9AE}">
    <vt:lpwstr/>
  </property>
  <property name="FSC#SAPConfigSettingsSC@101.9800:FMM_GRANTOR_ID" pid="174" fmtid="{D5CDD505-2E9C-101B-9397-08002B2CF9AE}">
    <vt:lpwstr/>
  </property>
  <property name="FSC#SAPConfigSettingsSC@101.9800:FMM_MITTELBINDUNG" pid="175" fmtid="{D5CDD505-2E9C-101B-9397-08002B2CF9AE}">
    <vt:lpwstr/>
  </property>
  <property name="FSC#SAPConfigSettingsSC@101.9800:FMM_MITTELVORBINDUNG" pid="176" fmtid="{D5CDD505-2E9C-101B-9397-08002B2CF9AE}">
    <vt:lpwstr/>
  </property>
  <property name="FSC#SAPConfigSettingsSC@101.9800:FMM_1_NACHTRAG" pid="177" fmtid="{D5CDD505-2E9C-101B-9397-08002B2CF9AE}">
    <vt:lpwstr/>
  </property>
  <property name="FSC#SAPConfigSettingsSC@101.9800:FMM_2_NACHTRAG" pid="178" fmtid="{D5CDD505-2E9C-101B-9397-08002B2CF9AE}">
    <vt:lpwstr/>
  </property>
  <property name="FSC#SAPConfigSettingsSC@101.9800:FMM_VERTRAG_FOERDERBARE_KOSTEN" pid="179" fmtid="{D5CDD505-2E9C-101B-9397-08002B2CF9AE}">
    <vt:lpwstr/>
  </property>
  <property name="FSC#SAPConfigSettingsSC@101.9800:FMM_VERTRAG_NICHT_FOERDERBARE_KOSTEN" pid="180" fmtid="{D5CDD505-2E9C-101B-9397-08002B2CF9AE}">
    <vt:lpwstr/>
  </property>
  <property name="FSC#SAPConfigSettingsSC@101.9800:FMM_SERVICE_ORG_TEXT" pid="181" fmtid="{D5CDD505-2E9C-101B-9397-08002B2CF9AE}">
    <vt:lpwstr/>
  </property>
  <property name="FSC#SAPConfigSettingsSC@101.9800:FMM_SERVICE_ORG_ID" pid="182" fmtid="{D5CDD505-2E9C-101B-9397-08002B2CF9AE}">
    <vt:lpwstr/>
  </property>
  <property name="FSC#SAPConfigSettingsSC@101.9800:FMM_SERVICE_ORG_SHORT" pid="183" fmtid="{D5CDD505-2E9C-101B-9397-08002B2CF9AE}">
    <vt:lpwstr/>
  </property>
  <property name="FSC#SAPConfigSettingsSC@101.9800:FMM_POSITIONS" pid="184" fmtid="{D5CDD505-2E9C-101B-9397-08002B2CF9AE}">
    <vt:lpwstr/>
  </property>
  <property name="FSC#SAPConfigSettingsSC@101.9800:FMM_POSITIONS_AGREEMENT" pid="185" fmtid="{D5CDD505-2E9C-101B-9397-08002B2CF9AE}">
    <vt:lpwstr/>
  </property>
  <property name="FSC#SAPConfigSettingsSC@101.9800:FMM_POSITIONS_APPLICATION" pid="186" fmtid="{D5CDD505-2E9C-101B-9397-08002B2CF9AE}">
    <vt:lpwstr/>
  </property>
  <property name="FSC#SAPConfigSettingsSC@101.9800:FMM_PROGRAM_ID" pid="187" fmtid="{D5CDD505-2E9C-101B-9397-08002B2CF9AE}">
    <vt:lpwstr/>
  </property>
  <property name="FSC#SAPConfigSettingsSC@101.9800:FMM_PROGRAM_NAME" pid="188" fmtid="{D5CDD505-2E9C-101B-9397-08002B2CF9AE}">
    <vt:lpwstr/>
  </property>
  <property name="FSC#SAPConfigSettingsSC@101.9800:FMM_VERTRAG_PROJEKTBESCHREIBUNG" pid="189" fmtid="{D5CDD505-2E9C-101B-9397-08002B2CF9AE}">
    <vt:lpwstr/>
  </property>
  <property name="FSC#SAPConfigSettingsSC@101.9800:FMM_PROJEKTZEITRAUM_BIS_PLUS_1M" pid="190" fmtid="{D5CDD505-2E9C-101B-9397-08002B2CF9AE}">
    <vt:lpwstr/>
  </property>
  <property name="FSC#SAPConfigSettingsSC@101.9800:FMM_PROJEKTZEITRAUM_BIS_PLUS_3M" pid="191" fmtid="{D5CDD505-2E9C-101B-9397-08002B2CF9AE}">
    <vt:lpwstr/>
  </property>
  <property name="FSC#SAPConfigSettingsSC@101.9800:FMM_PROJEKTZEITRAUM_VON" pid="192" fmtid="{D5CDD505-2E9C-101B-9397-08002B2CF9AE}">
    <vt:lpwstr/>
  </property>
  <property name="FSC#SAPConfigSettingsSC@101.9800:FMM_PROJEKTZEITRAUM_BIS" pid="193" fmtid="{D5CDD505-2E9C-101B-9397-08002B2CF9AE}">
    <vt:lpwstr/>
  </property>
  <property name="FSC#SAPConfigSettingsSC@101.9800:FMM_RECHTSGRUNDLAGE" pid="194" fmtid="{D5CDD505-2E9C-101B-9397-08002B2CF9AE}">
    <vt:lpwstr/>
  </property>
  <property name="FSC#SAPConfigSettingsSC@101.9800:FMM_RUECKFORDERUNGSGRUND" pid="195" fmtid="{D5CDD505-2E9C-101B-9397-08002B2CF9AE}">
    <vt:lpwstr/>
  </property>
  <property name="FSC#SAPConfigSettingsSC@101.9800:FMM_RUECK_FV" pid="196" fmtid="{D5CDD505-2E9C-101B-9397-08002B2CF9AE}">
    <vt:lpwstr/>
  </property>
  <property name="FSC#SAPConfigSettingsSC@101.9800:FMM_ABLEHNGRUND_SONSTIGES_TXT" pid="197" fmtid="{D5CDD505-2E9C-101B-9397-08002B2CF9AE}">
    <vt:lpwstr/>
  </property>
  <property name="FSC#SAPConfigSettingsSC@101.9800:FMM_VETRAG_SPEZIELLE_FOEDERBEDG" pid="198" fmtid="{D5CDD505-2E9C-101B-9397-08002B2CF9AE}">
    <vt:lpwstr/>
  </property>
  <property name="FSC#SAPConfigSettingsSC@101.9800:FMM_TURNUSARZT" pid="199" fmtid="{D5CDD505-2E9C-101B-9397-08002B2CF9AE}">
    <vt:lpwstr/>
  </property>
  <property name="FSC#SAPConfigSettingsSC@101.9800:FMM_VORGESCHLAGENER_BETRAG_WORT" pid="200" fmtid="{D5CDD505-2E9C-101B-9397-08002B2CF9AE}">
    <vt:lpwstr/>
  </property>
  <property name="FSC#SAPConfigSettingsSC@101.9800:FMM_WIRKUNGSZIELE_EVALUIERUNG" pid="201" fmtid="{D5CDD505-2E9C-101B-9397-08002B2CF9AE}">
    <vt:lpwstr/>
  </property>
  <property name="FSC#SAPConfigSettingsSC@101.9800:FMM_GRANTOR_TYPE" pid="202" fmtid="{D5CDD505-2E9C-101B-9397-08002B2CF9AE}">
    <vt:lpwstr/>
  </property>
  <property name="FSC#SAPConfigSettingsSC@101.9800:FMM_GRANTOR_TYPE_TEXT" pid="203" fmtid="{D5CDD505-2E9C-101B-9397-08002B2CF9AE}">
    <vt:lpwstr/>
  </property>
  <property name="FSC#SAPConfigSettingsSC@101.9800:FMM_XX_BUNDESLAND_MULTISELECT" pid="204" fmtid="{D5CDD505-2E9C-101B-9397-08002B2CF9AE}">
    <vt:lpwstr/>
  </property>
  <property name="FSC#SAPConfigSettingsSC@101.9800:FMM_XX_LGS_MULTISELECT" pid="205" fmtid="{D5CDD505-2E9C-101B-9397-08002B2CF9AE}">
    <vt:lpwstr/>
  </property>
  <property name="FSC#SAPConfigSettingsSC@101.9800:FMM_10_GP_DETAILBEZ" pid="206" fmtid="{D5CDD505-2E9C-101B-9397-08002B2CF9AE}">
    <vt:lpwstr/>
  </property>
  <property name="FSC#SAPConfigSettingsSC@101.9800:FMM_10_MONATLICHE_RATE_WAER" pid="207" fmtid="{D5CDD505-2E9C-101B-9397-08002B2CF9AE}">
    <vt:lpwstr/>
  </property>
  <property name="FSC#SAPConfigSettingsSC@101.9800:FMM_10_MONATLICHE_RATE" pid="208" fmtid="{D5CDD505-2E9C-101B-9397-08002B2CF9AE}">
    <vt:lpwstr/>
  </property>
  <property name="FSC#SAPConfigSettingsSC@101.9800:FMM_VEREINSREGISTERNUMMER" pid="209" fmtid="{D5CDD505-2E9C-101B-9397-08002B2CF9AE}">
    <vt:lpwstr/>
  </property>
  <property name="FSC#SAPConfigSettingsSC@101.9800:FMM_TRADEID" pid="210" fmtid="{D5CDD505-2E9C-101B-9397-08002B2CF9AE}">
    <vt:lpwstr/>
  </property>
  <property name="FSC#SAPConfigSettingsSC@101.9800:FMM_ERGAENZUNGSREGISTERNUMMER" pid="211" fmtid="{D5CDD505-2E9C-101B-9397-08002B2CF9AE}">
    <vt:lpwstr/>
  </property>
  <property name="FSC#SAPConfigSettingsSC@101.9800:FMM_SCHWERPUNKT" pid="212" fmtid="{D5CDD505-2E9C-101B-9397-08002B2CF9AE}">
    <vt:lpwstr/>
  </property>
  <property name="FSC#SAPConfigSettingsSC@101.9800:FMM_PROJEKT_ID" pid="213" fmtid="{D5CDD505-2E9C-101B-9397-08002B2CF9AE}">
    <vt:lpwstr/>
  </property>
  <property name="FSC#SAPConfigSettingsSC@101.9800:FMM_ANMERKUNG_PROJEKT" pid="214" fmtid="{D5CDD505-2E9C-101B-9397-08002B2CF9AE}">
    <vt:lpwstr/>
  </property>
  <property name="FSC#SAPConfigSettingsSC@101.9800:FMM_ANSPRECHPERSON" pid="215" fmtid="{D5CDD505-2E9C-101B-9397-08002B2CF9AE}">
    <vt:lpwstr/>
  </property>
  <property name="FSC#SAPConfigSettingsSC@101.9800:FMM_TELEFON_EMAIL" pid="216" fmtid="{D5CDD505-2E9C-101B-9397-08002B2CF9AE}">
    <vt:lpwstr/>
  </property>
  <property name="FSC#SAPConfigSettingsSC@101.9800:FMM_ANMERKUNG_ABRECHNUNGSFRIST" pid="217" fmtid="{D5CDD505-2E9C-101B-9397-08002B2CF9AE}">
    <vt:lpwstr/>
  </property>
  <property name="FSC#SAPConfigSettingsSC@101.9800:FMM_TEILNEHMERANZAHL" pid="218" fmtid="{D5CDD505-2E9C-101B-9397-08002B2CF9AE}">
    <vt:lpwstr/>
  </property>
  <property name="FSC#SAPConfigSettingsSC@101.9800:FMM_AUSLAND" pid="219" fmtid="{D5CDD505-2E9C-101B-9397-08002B2CF9AE}">
    <vt:lpwstr/>
  </property>
  <property name="FSC#SAPConfigSettingsSC@101.9800:FMM_00_BEANTR_BETRAG" pid="220" fmtid="{D5CDD505-2E9C-101B-9397-08002B2CF9AE}">
    <vt:lpwstr/>
  </property>
  <property name="FSC#SAPConfigSettingsSC@101.9800:FMM_SACHBEARBEITER" pid="221" fmtid="{D5CDD505-2E9C-101B-9397-08002B2CF9AE}">
    <vt:lpwstr/>
  </property>
  <property name="FSC#SAPConfigSettingsSC@101.9800:FMM_ABRECHNUNGSFRIST" pid="222" fmtid="{D5CDD505-2E9C-101B-9397-08002B2CF9AE}">
    <vt:lpwstr/>
  </property>
  <property name="FSC#SAPConfigSettingsSC@101.9800:FMM_RECHNERISCH_ANERKANNT" pid="223" fmtid="{D5CDD505-2E9C-101B-9397-08002B2CF9AE}">
    <vt:lpwstr/>
  </property>
  <property name="FSC#SAPConfigSettingsSC@101.9800:FMM_SACHLICH_ANERKANNT" pid="224" fmtid="{D5CDD505-2E9C-101B-9397-08002B2CF9AE}">
    <vt:lpwstr/>
  </property>
  <property name="FSC#SAPConfigSettingsSC@101.9800:FMM_RUECKGEFORDERTE_BETRAG" pid="225" fmtid="{D5CDD505-2E9C-101B-9397-08002B2CF9AE}">
    <vt:lpwstr/>
  </property>
  <property name="FSC#SAPConfigSettingsSC@101.9800:FMM_TAT_ANERKANNTE" pid="226" fmtid="{D5CDD505-2E9C-101B-9397-08002B2CF9AE}">
    <vt:lpwstr/>
  </property>
  <property name="FSC#SAPConfigSettingsSC@101.9800:FMM_BEIRAT_JURY_PROTOKOLL" pid="227" fmtid="{D5CDD505-2E9C-101B-9397-08002B2CF9AE}">
    <vt:lpwstr/>
  </property>
  <property name="FSC#SAPConfigSettingsSC@101.9800:FMM_SPARTE_DISZIPLIN" pid="228" fmtid="{D5CDD505-2E9C-101B-9397-08002B2CF9AE}">
    <vt:lpwstr/>
  </property>
  <property name="FSC#SAPConfigSettingsSC@101.9800:FMM_ZIELGRP_ELITE_ALLG_KLASS" pid="229" fmtid="{D5CDD505-2E9C-101B-9397-08002B2CF9AE}">
    <vt:lpwstr/>
  </property>
  <property name="FSC#SAPConfigSettingsSC@101.9800:FMM_SPORTARTENGRUPPE" pid="230" fmtid="{D5CDD505-2E9C-101B-9397-08002B2CF9AE}">
    <vt:lpwstr/>
  </property>
  <property name="FSC#SAPConfigSettingsSC@101.9800:FMM_PROJEKTZUORDNUNG_FRAUEN" pid="231" fmtid="{D5CDD505-2E9C-101B-9397-08002B2CF9AE}">
    <vt:lpwstr/>
  </property>
  <property name="FSC#SAPConfigSettingsSC@101.9800:FMM_PROJEKTZUORDNUNG_MAENNER" pid="232" fmtid="{D5CDD505-2E9C-101B-9397-08002B2CF9AE}">
    <vt:lpwstr/>
  </property>
  <property name="FSC#SAPConfigSettingsSC@101.9800:FMM_MUSEUMSGUETESIEGEL" pid="233" fmtid="{D5CDD505-2E9C-101B-9397-08002B2CF9AE}">
    <vt:lpwstr/>
  </property>
  <property name="FSC#SAPConfigSettingsSC@101.9800:FMM_ICOM_MITGLIED" pid="234" fmtid="{D5CDD505-2E9C-101B-9397-08002B2CF9AE}">
    <vt:lpwstr/>
  </property>
  <property name="FSC#SAPConfigSettingsSC@101.9800:FMM_REGISTRIERTES_MUSEUM" pid="235" fmtid="{D5CDD505-2E9C-101B-9397-08002B2CF9AE}">
    <vt:lpwstr/>
  </property>
  <property name="FSC#SAPConfigSettingsSC@101.9800:FMM_LAND_LAENDERSCHLUESSEL" pid="236" fmtid="{D5CDD505-2E9C-101B-9397-08002B2CF9AE}">
    <vt:lpwstr/>
  </property>
  <property name="FSC#SAPConfigSettingsSC@101.9800:FMM_GESAMTKOST_ZEITPKT_ANTR" pid="237" fmtid="{D5CDD505-2E9C-101B-9397-08002B2CF9AE}">
    <vt:lpwstr/>
  </property>
  <property name="FSC#SAPConfigSettingsSC@101.9800:FMM_MEHRJAHRESFOERDERUNG" pid="238" fmtid="{D5CDD505-2E9C-101B-9397-08002B2CF9AE}">
    <vt:lpwstr/>
  </property>
  <property name="FSC#SAPConfigSettingsSC@101.9800:FMM_PROJEKTBESCHREIBUNG" pid="239" fmtid="{D5CDD505-2E9C-101B-9397-08002B2CF9AE}">
    <vt:lpwstr/>
  </property>
  <property name="FSC#SAPConfigSettingsSC@101.9800:FMM_EINGER_ABRECHNUNGSBETRAG" pid="240" fmtid="{D5CDD505-2E9C-101B-9397-08002B2CF9AE}">
    <vt:lpwstr/>
  </property>
  <property name="FSC#SAPConfigSettingsSC@101.9800:FMM_DATUM_BEL_EINGELANGT" pid="241" fmtid="{D5CDD505-2E9C-101B-9397-08002B2CF9AE}">
    <vt:lpwstr/>
  </property>
  <property name="FSC#SAPConfigSettingsSC@101.9800:FMM_DATUM_BELEGE_RETOUR" pid="242" fmtid="{D5CDD505-2E9C-101B-9397-08002B2CF9AE}">
    <vt:lpwstr/>
  </property>
  <property name="FSC#SAPConfigSettingsSC@101.9800:FMM_UMWIDMUNG" pid="243" fmtid="{D5CDD505-2E9C-101B-9397-08002B2CF9AE}">
    <vt:lpwstr/>
  </property>
  <property name="FSC#SAPConfigSettingsSC@101.9800:FMM_RUECKFORD_NICHT_VERFOLGT" pid="244" fmtid="{D5CDD505-2E9C-101B-9397-08002B2CF9AE}">
    <vt:lpwstr/>
  </property>
  <property name="FSC#SAPConfigSettingsSC@101.9800:FMM_KUENSTLER_INNEN_NAME" pid="245" fmtid="{D5CDD505-2E9C-101B-9397-08002B2CF9AE}">
    <vt:lpwstr/>
  </property>
  <property name="FSC#SAPConfigSettingsSC@101.9800:FMM_MEINUNG_GA" pid="246" fmtid="{D5CDD505-2E9C-101B-9397-08002B2CF9AE}">
    <vt:lpwstr/>
  </property>
  <property name="FSC#SAPConfigSettingsSC@101.9800:FMM_EMAILANSPRECHP" pid="247" fmtid="{D5CDD505-2E9C-101B-9397-08002B2CF9AE}">
    <vt:lpwstr/>
  </property>
  <property name="FSC#SAPConfigSettingsSC@101.9800:FMM_EMAILVERTRAGSP" pid="248" fmtid="{D5CDD505-2E9C-101B-9397-08002B2CF9AE}">
    <vt:lpwstr/>
  </property>
  <property name="FSC#SAPConfigSettingsSC@101.9800:FMM_FK_BETRAG_1" pid="249" fmtid="{D5CDD505-2E9C-101B-9397-08002B2CF9AE}">
    <vt:lpwstr/>
  </property>
  <property name="FSC#SAPConfigSettingsSC@101.9800:FMM_FK_BETRAG_2" pid="250" fmtid="{D5CDD505-2E9C-101B-9397-08002B2CF9AE}">
    <vt:lpwstr/>
  </property>
  <property name="FSC#SAPConfigSettingsSC@101.9800:FMM_FAIRPAY_BETRAG_IST" pid="251" fmtid="{D5CDD505-2E9C-101B-9397-08002B2CF9AE}">
    <vt:lpwstr/>
  </property>
  <property name="FSC#SAPConfigSettingsSC@101.9800:FMM_FAIRPAY_BETRAG_SOLL" pid="252" fmtid="{D5CDD505-2E9C-101B-9397-08002B2CF9AE}">
    <vt:lpwstr/>
  </property>
  <property name="FSC#SAPConfigSettingsSC@101.9800:FMM_EMPLOYEE_FULLNAME" pid="253" fmtid="{D5CDD505-2E9C-101B-9397-08002B2CF9AE}">
    <vt:lpwstr/>
  </property>
  <property name="FSC#SAPConfigSettingsSC@101.9800:FMM_EMPLOYEE_EMAIL" pid="254" fmtid="{D5CDD505-2E9C-101B-9397-08002B2CF9AE}">
    <vt:lpwstr/>
  </property>
  <property name="FSC#SAPConfigSettingsSC@101.9800:FMM_EMPLOYEE_TELNR" pid="255" fmtid="{D5CDD505-2E9C-101B-9397-08002B2CF9AE}">
    <vt:lpwstr/>
  </property>
  <property name="FSC#SAPConfigSettingsSC@101.9800:FMM_13_FRIST_FRISTDATUM" pid="256" fmtid="{D5CDD505-2E9C-101B-9397-08002B2CF9AE}">
    <vt:lpwstr/>
  </property>
  <property name="FSC#SAPConfigSettingsSC@101.9800:FMM_13_WEITERE_FRIST_FRISTDATUM" pid="257" fmtid="{D5CDD505-2E9C-101B-9397-08002B2CF9AE}">
    <vt:lpwstr/>
  </property>
  <property name="FSC#SAPConfigSettingsSC@101.9800:FMM_13_FRIST_FRISTENART" pid="258" fmtid="{D5CDD505-2E9C-101B-9397-08002B2CF9AE}">
    <vt:lpwstr/>
  </property>
  <property name="FSC#SAPConfigSettingsSC@101.9800:FMM_13_WEITERE_FRIST_FRISTART" pid="259" fmtid="{D5CDD505-2E9C-101B-9397-08002B2CF9AE}">
    <vt:lpwstr/>
  </property>
  <property name="FSC#EIBPRECONFIG@1.1001:EIBSettlementApprovedByFirstnameSurname" pid="260" fmtid="{D5CDD505-2E9C-101B-9397-08002B2CF9AE}">
    <vt:lpwstr/>
  </property>
  <property name="FSC#EIBPRECONFIG@1.1001:FileOUEmail" pid="261" fmtid="{D5CDD505-2E9C-101B-9397-08002B2CF9AE}">
    <vt:lpwstr/>
  </property>
  <property name="FSC#EIBPRECONFIG@1.1001:FileOUName" pid="262" fmtid="{D5CDD505-2E9C-101B-9397-08002B2CF9AE}">
    <vt:lpwstr/>
  </property>
  <property name="FSC#EIBPRECONFIG@1.1001:FileOUDescr" pid="263" fmtid="{D5CDD505-2E9C-101B-9397-08002B2CF9AE}">
    <vt:lpwstr/>
  </property>
  <property name="FSC#EIBPRECONFIG@1.1001:FileResponsibleFullName" pid="264" fmtid="{D5CDD505-2E9C-101B-9397-08002B2CF9AE}">
    <vt:lpwstr/>
  </property>
  <property name="FSC#EIBPRECONFIG@1.1001:FileResponsibleFirstnameSurname" pid="265" fmtid="{D5CDD505-2E9C-101B-9397-08002B2CF9AE}">
    <vt:lpwstr/>
  </property>
  <property name="FSC#EIBPRECONFIG@1.1001:FileResponsibleEmail" pid="266" fmtid="{D5CDD505-2E9C-101B-9397-08002B2CF9AE}">
    <vt:lpwstr/>
  </property>
  <property name="FSC#EIBPRECONFIG@1.1001:FileResponsibleExtension" pid="267" fmtid="{D5CDD505-2E9C-101B-9397-08002B2CF9AE}">
    <vt:lpwstr/>
  </property>
  <property name="FSC#EIBPRECONFIG@1.1001:FileResponsibleFaxExtension" pid="268" fmtid="{D5CDD505-2E9C-101B-9397-08002B2CF9AE}">
    <vt:lpwstr/>
  </property>
  <property name="FSC#EIBPRECONFIG@1.1001:FileResponsibleGender" pid="269" fmtid="{D5CDD505-2E9C-101B-9397-08002B2CF9AE}">
    <vt:lpwstr/>
  </property>
  <property name="FSC#EIBPRECONFIG@1.1001:FileResponsibleAddr" pid="270" fmtid="{D5CDD505-2E9C-101B-9397-08002B2CF9AE}">
    <vt:lpwstr/>
  </property>
  <property name="FSC#EIBPRECONFIG@1.1001:OwnerAddr" pid="271" fmtid="{D5CDD505-2E9C-101B-9397-08002B2CF9AE}">
    <vt:lpwstr>Concordiaplatz 2, 1010 Wien</vt:lpwstr>
  </property>
  <property name="FSC#EIBPRECONFIG@1.1001:IsFileAttachment" pid="272" fmtid="{D5CDD505-2E9C-101B-9397-08002B2CF9AE}">
    <vt:lpwstr>Nein</vt:lpwstr>
  </property>
  <property name="FSC#EIBPRECONFIG@1.1001:AddrTelefon" pid="273" fmtid="{D5CDD505-2E9C-101B-9397-08002B2CF9AE}">
    <vt:lpwstr/>
  </property>
  <property name="FSC#EIBPRECONFIG@1.1001:AddrGeburtsdatum" pid="274" fmtid="{D5CDD505-2E9C-101B-9397-08002B2CF9AE}">
    <vt:lpwstr/>
  </property>
  <property name="FSC#EIBPRECONFIG@1.1001:AddrGeboren_am_2" pid="275" fmtid="{D5CDD505-2E9C-101B-9397-08002B2CF9AE}">
    <vt:lpwstr/>
  </property>
  <property name="FSC#EIBPRECONFIG@1.1001:AddrBundesland" pid="276" fmtid="{D5CDD505-2E9C-101B-9397-08002B2CF9AE}">
    <vt:lpwstr/>
  </property>
  <property name="FSC#EIBPRECONFIG@1.1001:AddrBezeichnung" pid="277" fmtid="{D5CDD505-2E9C-101B-9397-08002B2CF9AE}">
    <vt:lpwstr/>
  </property>
  <property name="FSC#EIBPRECONFIG@1.1001:AddrGruppeName_vollstaendig" pid="278" fmtid="{D5CDD505-2E9C-101B-9397-08002B2CF9AE}">
    <vt:lpwstr/>
  </property>
  <property name="FSC#EIBPRECONFIG@1.1001:AddrAdresseBeschreibung" pid="279" fmtid="{D5CDD505-2E9C-101B-9397-08002B2CF9AE}">
    <vt:lpwstr/>
  </property>
  <property name="FSC#EIBPRECONFIG@1.1001:AddrName_Ergaenzung" pid="280" fmtid="{D5CDD505-2E9C-101B-9397-08002B2CF9AE}">
    <vt:lpwstr/>
  </property>
  <property name="FSC#CCAPRECONFIGG@15.1001:DepartmentON" pid="281" fmtid="{D5CDD505-2E9C-101B-9397-08002B2CF9AE}">
    <vt:lpwstr/>
  </property>
  <property name="FSC#CCAPRECONFIGG@15.1001:DepartmentWebsite" pid="282" fmtid="{D5CDD505-2E9C-101B-9397-08002B2CF9AE}">
    <vt:lpwstr/>
  </property>
  <property name="FSC#COOELAK@1.1001:ObjectAddressees" pid="283" fmtid="{D5CDD505-2E9C-101B-9397-08002B2CF9AE}">
    <vt:lpwstr/>
  </property>
  <property name="FSC#COOELAK@1.1001:replyreference" pid="284" fmtid="{D5CDD505-2E9C-101B-9397-08002B2CF9AE}">
    <vt:lpwstr/>
  </property>
  <property name="FSC#COOELAK@1.1001:OfficeHours" pid="285" fmtid="{D5CDD505-2E9C-101B-9397-08002B2CF9AE}">
    <vt:lpwstr/>
  </property>
  <property name="FSC#COOELAK@1.1001:FileRefOULong" pid="286" fmtid="{D5CDD505-2E9C-101B-9397-08002B2CF9AE}">
    <vt:lpwstr/>
  </property>
</Properties>
</file>